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905" activeTab="0"/>
  </bookViews>
  <sheets>
    <sheet name="Sorted by Month and Dec" sheetId="1" r:id="rId1"/>
  </sheets>
  <definedNames>
    <definedName name="Catalog">"DeepSkyRange"</definedName>
    <definedName name="DeepSkyRange" localSheetId="0">'Sorted by Month and Dec'!$A$4:$Q$333</definedName>
    <definedName name="DeepSkyRange">#REF!</definedName>
    <definedName name="_xlnm.Print_Area" localSheetId="0">'Sorted by Month and Dec'!$A$5:$L$333</definedName>
    <definedName name="_xlnm.Print_Titles" localSheetId="0">'Sorted by Month and Dec'!$4:$4</definedName>
  </definedNames>
  <calcPr fullCalcOnLoad="1"/>
</workbook>
</file>

<file path=xl/sharedStrings.xml><?xml version="1.0" encoding="utf-8"?>
<sst xmlns="http://schemas.openxmlformats.org/spreadsheetml/2006/main" count="2209" uniqueCount="1536">
  <si>
    <t>02h 58m 16s</t>
  </si>
  <si>
    <t>RA</t>
  </si>
  <si>
    <t xml:space="preserve">  Dec</t>
  </si>
  <si>
    <t>Tau</t>
  </si>
  <si>
    <t>Crab Nebula</t>
  </si>
  <si>
    <t>Aqr</t>
  </si>
  <si>
    <t>CVn</t>
  </si>
  <si>
    <t>Sco</t>
  </si>
  <si>
    <t>Ser</t>
  </si>
  <si>
    <t>Butterfly Cluster</t>
  </si>
  <si>
    <t>17'x10'</t>
  </si>
  <si>
    <t>2.7'x1.8'</t>
  </si>
  <si>
    <t>6.0'</t>
  </si>
  <si>
    <t>7'x6'</t>
  </si>
  <si>
    <t>14.0'x11.0'</t>
  </si>
  <si>
    <t>20.0'x17.0'</t>
  </si>
  <si>
    <t>11.3'</t>
  </si>
  <si>
    <t>85'x60'</t>
  </si>
  <si>
    <t>20'x15'</t>
  </si>
  <si>
    <t>8'x6'</t>
  </si>
  <si>
    <t>52.6"</t>
  </si>
  <si>
    <t>24'</t>
  </si>
  <si>
    <t>12'</t>
  </si>
  <si>
    <t>27'</t>
  </si>
  <si>
    <t>38'</t>
  </si>
  <si>
    <t>30'</t>
  </si>
  <si>
    <t>16'</t>
  </si>
  <si>
    <t>47"x43"</t>
  </si>
  <si>
    <t>20.6"</t>
  </si>
  <si>
    <t>28'</t>
  </si>
  <si>
    <t>54'</t>
  </si>
  <si>
    <t>95'</t>
  </si>
  <si>
    <t>21'x10'</t>
  </si>
  <si>
    <t>9'x4'</t>
  </si>
  <si>
    <t>40.0"x35.0"</t>
  </si>
  <si>
    <t>4.4'x3.3'</t>
  </si>
  <si>
    <t>6'x4'</t>
  </si>
  <si>
    <t>8'x2.5'</t>
  </si>
  <si>
    <t>8'x1.5'</t>
  </si>
  <si>
    <t>7'x4'</t>
  </si>
  <si>
    <t>8'x1'</t>
  </si>
  <si>
    <t>11'x10'</t>
  </si>
  <si>
    <t>6'x5.5'</t>
  </si>
  <si>
    <t>9'x7.5'</t>
  </si>
  <si>
    <t>Ptolemy's Cluster</t>
  </si>
  <si>
    <t>Sgr</t>
  </si>
  <si>
    <t>Lagoon Nebula</t>
  </si>
  <si>
    <t>Oph</t>
  </si>
  <si>
    <t>Sct</t>
  </si>
  <si>
    <t>Wild Duck Cluster</t>
  </si>
  <si>
    <t>Her</t>
  </si>
  <si>
    <t>Hercules Cluster</t>
  </si>
  <si>
    <t>Peg</t>
  </si>
  <si>
    <t>Omega Nebula</t>
  </si>
  <si>
    <t>contains "Delle Caustiche"</t>
  </si>
  <si>
    <t>Vul</t>
  </si>
  <si>
    <t>Dumbbell Nebula</t>
  </si>
  <si>
    <t>Cyg</t>
  </si>
  <si>
    <t>Cap</t>
  </si>
  <si>
    <t>And</t>
  </si>
  <si>
    <t>Andromeda Galaxy</t>
  </si>
  <si>
    <t>Tri</t>
  </si>
  <si>
    <t>Triangulum Galaxy</t>
  </si>
  <si>
    <t>Per</t>
  </si>
  <si>
    <t>Gem</t>
  </si>
  <si>
    <t>Aur</t>
  </si>
  <si>
    <t>UMa</t>
  </si>
  <si>
    <t>CMa</t>
  </si>
  <si>
    <t>Ori</t>
  </si>
  <si>
    <t>part of Orion Nebula</t>
  </si>
  <si>
    <t>Cnc</t>
  </si>
  <si>
    <t>Praesepe, Beehive Cluster</t>
  </si>
  <si>
    <t>Pleiades, Seven Sisters</t>
  </si>
  <si>
    <t>Pup</t>
  </si>
  <si>
    <t>Hya</t>
  </si>
  <si>
    <t>Vir</t>
  </si>
  <si>
    <t>Mon</t>
  </si>
  <si>
    <t>Whirlpool Galaxy</t>
  </si>
  <si>
    <t>Cas</t>
  </si>
  <si>
    <t>Com</t>
  </si>
  <si>
    <t>Lyr</t>
  </si>
  <si>
    <t xml:space="preserve">Ring Nebula </t>
  </si>
  <si>
    <t xml:space="preserve">Vir </t>
  </si>
  <si>
    <t>Sunflower Galaxy</t>
  </si>
  <si>
    <t>Blackeye Galaxy</t>
  </si>
  <si>
    <t>Leo</t>
  </si>
  <si>
    <t>Herschel 3945 (Winter Albireo)</t>
  </si>
  <si>
    <t>1.9, 4.0</t>
  </si>
  <si>
    <t>2.4"</t>
  </si>
  <si>
    <t>S53 Alnitak</t>
  </si>
  <si>
    <t>Zeta</t>
  </si>
  <si>
    <t>VZ Cancri</t>
  </si>
  <si>
    <t>7.2 to 7.9</t>
  </si>
  <si>
    <t>SAO 61125</t>
  </si>
  <si>
    <t>SAO 29045</t>
  </si>
  <si>
    <t>NGC 3628</t>
  </si>
  <si>
    <t>SAO 80187</t>
  </si>
  <si>
    <t>Struve 1266</t>
  </si>
  <si>
    <t>Struve 1702</t>
  </si>
  <si>
    <t>SAO 31899</t>
  </si>
  <si>
    <t>SAO 67451</t>
  </si>
  <si>
    <t>SAO 101138</t>
  </si>
  <si>
    <t>SAO 159670</t>
  </si>
  <si>
    <t>SAO 67870</t>
  </si>
  <si>
    <t>SAO 67879</t>
  </si>
  <si>
    <t>SAO 101250</t>
  </si>
  <si>
    <t>SAO 101145</t>
  </si>
  <si>
    <t>SAO 105298</t>
  </si>
  <si>
    <t>S218 Ascella</t>
  </si>
  <si>
    <t>SAO 185199</t>
  </si>
  <si>
    <t>NGC 129</t>
  </si>
  <si>
    <t>RZ Cassiopeiae</t>
  </si>
  <si>
    <t>NGC 436</t>
  </si>
  <si>
    <t>SAO 12006</t>
  </si>
  <si>
    <t>SAO 23655</t>
  </si>
  <si>
    <t>NGC 637</t>
  </si>
  <si>
    <t>6.0, 6.5</t>
  </si>
  <si>
    <t>4.6, 6.6</t>
  </si>
  <si>
    <t>6.3, 6.3</t>
  </si>
  <si>
    <t>8.2, 9.3</t>
  </si>
  <si>
    <t>8.3, 9.0</t>
  </si>
  <si>
    <t>6.0, 6.1</t>
  </si>
  <si>
    <t>3.4, 8.6</t>
  </si>
  <si>
    <t>4.9, 5.8</t>
  </si>
  <si>
    <t>7.4, 8.1</t>
  </si>
  <si>
    <t>6.6, 8.6</t>
  </si>
  <si>
    <t>6.7, 8.8</t>
  </si>
  <si>
    <t>4.7, 7.0</t>
  </si>
  <si>
    <t>5.5, 8.7</t>
  </si>
  <si>
    <t>3.4, 3.6</t>
  </si>
  <si>
    <t>5.1, 5.1</t>
  </si>
  <si>
    <t>6.4 to 7.8</t>
  </si>
  <si>
    <t>3.8, 8.5</t>
  </si>
  <si>
    <t>6.8, 8.8</t>
  </si>
  <si>
    <t>1.4"</t>
  </si>
  <si>
    <t>13.4"</t>
  </si>
  <si>
    <t>5.1"</t>
  </si>
  <si>
    <t>23"</t>
  </si>
  <si>
    <t>36"</t>
  </si>
  <si>
    <t>32.3"</t>
  </si>
  <si>
    <t>45.7"</t>
  </si>
  <si>
    <t>5.6"</t>
  </si>
  <si>
    <t>11.6"</t>
  </si>
  <si>
    <t>16.2"</t>
  </si>
  <si>
    <t>6.9"</t>
  </si>
  <si>
    <t>1.0"</t>
  </si>
  <si>
    <t>8.6"</t>
  </si>
  <si>
    <t>&lt; 0.8"</t>
  </si>
  <si>
    <t>4.8"</t>
  </si>
  <si>
    <t>28.3"</t>
  </si>
  <si>
    <t>34.8"</t>
  </si>
  <si>
    <t>4-Hour Period</t>
  </si>
  <si>
    <t>57 (Iota-2)</t>
  </si>
  <si>
    <t>Phi-2</t>
  </si>
  <si>
    <t>Beta (Sheliak)</t>
  </si>
  <si>
    <t>Pi</t>
  </si>
  <si>
    <t>Dbl/Dbl Below, Struve 2470</t>
  </si>
  <si>
    <t>Dbl/Dbl Above, Struve 2474</t>
  </si>
  <si>
    <t>Zeta, SAO 132444</t>
  </si>
  <si>
    <t>Struve 1999</t>
  </si>
  <si>
    <t>Xi</t>
  </si>
  <si>
    <t>Zeta, SAO 187600</t>
  </si>
  <si>
    <t>36 (Color)</t>
  </si>
  <si>
    <t>4-Hour Eclipse, 2-Day Period</t>
  </si>
  <si>
    <t>Struve 163</t>
  </si>
  <si>
    <t>Eta (Miram), Mini-Jupiter</t>
  </si>
  <si>
    <t>S47 Mintaka</t>
  </si>
  <si>
    <t>Delta, SAO 132220</t>
  </si>
  <si>
    <t>14.8'</t>
  </si>
  <si>
    <t>21'</t>
  </si>
  <si>
    <t>4'</t>
  </si>
  <si>
    <t>Winnecke 4 (WNC4)</t>
  </si>
  <si>
    <t>9.0, 9.3</t>
  </si>
  <si>
    <t>49"</t>
  </si>
  <si>
    <t>Sge</t>
  </si>
  <si>
    <t>Psc</t>
  </si>
  <si>
    <t>Little Dumbbell Nebula</t>
  </si>
  <si>
    <t>Cet</t>
  </si>
  <si>
    <t>Lep</t>
  </si>
  <si>
    <t>ESO 510-G13</t>
  </si>
  <si>
    <t>13h 55m 05s</t>
  </si>
  <si>
    <t>26° 46' 48"</t>
  </si>
  <si>
    <t>Warped Galaxy</t>
  </si>
  <si>
    <t>Sort 3</t>
  </si>
  <si>
    <t>Bode's Galaxy</t>
  </si>
  <si>
    <t>Virgo A</t>
  </si>
  <si>
    <t>Owl Nebula</t>
  </si>
  <si>
    <t>Pinwheel Galaxy</t>
  </si>
  <si>
    <t>Dra</t>
  </si>
  <si>
    <t>Spindle Galaxy</t>
  </si>
  <si>
    <t>Sombrero Galaxy</t>
  </si>
  <si>
    <t>NGC 40</t>
  </si>
  <si>
    <t>NGC 104</t>
  </si>
  <si>
    <t>NGC 225</t>
  </si>
  <si>
    <t>NGC 247</t>
  </si>
  <si>
    <t>NGC 253</t>
  </si>
  <si>
    <t>NGC 457</t>
  </si>
  <si>
    <t>NGC 654</t>
  </si>
  <si>
    <t>NGC 659</t>
  </si>
  <si>
    <t>NGC 663</t>
  </si>
  <si>
    <t>NGC 752</t>
  </si>
  <si>
    <t>Stock 2</t>
  </si>
  <si>
    <t>NGC 869</t>
  </si>
  <si>
    <t>NGC 884</t>
  </si>
  <si>
    <t>NGC 891</t>
  </si>
  <si>
    <t>NGC 1023</t>
  </si>
  <si>
    <t>Fornax Gal Cluster</t>
  </si>
  <si>
    <t>Kemble's Cascade</t>
  </si>
  <si>
    <t>NGC 1502</t>
  </si>
  <si>
    <t>NGC 1535</t>
  </si>
  <si>
    <t>NGC 1528</t>
  </si>
  <si>
    <t>IC 418</t>
  </si>
  <si>
    <t>NGC 1907</t>
  </si>
  <si>
    <t>NGC 1973</t>
  </si>
  <si>
    <t>NGC 1975</t>
  </si>
  <si>
    <t>NGC 1977</t>
  </si>
  <si>
    <t>NGC 2070</t>
  </si>
  <si>
    <t>NGC 2158</t>
  </si>
  <si>
    <t>NGC 2169</t>
  </si>
  <si>
    <t>NGC 2174</t>
  </si>
  <si>
    <t>NGC 2232</t>
  </si>
  <si>
    <t>NGC 2237</t>
  </si>
  <si>
    <t>NGC 2244</t>
  </si>
  <si>
    <t>NGC 2261</t>
  </si>
  <si>
    <t>NGC 2264</t>
  </si>
  <si>
    <t>NGC 2301</t>
  </si>
  <si>
    <t>NGC 2359</t>
  </si>
  <si>
    <t>NGC 2360</t>
  </si>
  <si>
    <t>NGC 2362</t>
  </si>
  <si>
    <t>NGC 2392</t>
  </si>
  <si>
    <t>NGC 2403</t>
  </si>
  <si>
    <t>NGC 2438</t>
  </si>
  <si>
    <t>NGC 2467</t>
  </si>
  <si>
    <t>NGC 2841</t>
  </si>
  <si>
    <t>NGC 2903</t>
  </si>
  <si>
    <t>NGC 3115</t>
  </si>
  <si>
    <t>NGC 3242</t>
  </si>
  <si>
    <t>NGC 3372</t>
  </si>
  <si>
    <t>NGC 3532</t>
  </si>
  <si>
    <t>NGC 3766</t>
  </si>
  <si>
    <t>NGC 3877</t>
  </si>
  <si>
    <t>NGC 4038</t>
  </si>
  <si>
    <t>NGC 4039</t>
  </si>
  <si>
    <t>NGC 4244</t>
  </si>
  <si>
    <t>NGC 4361</t>
  </si>
  <si>
    <t>Markarian's Chain</t>
  </si>
  <si>
    <t>3C 273</t>
  </si>
  <si>
    <t>NGC 4526</t>
  </si>
  <si>
    <t>NGC 4565</t>
  </si>
  <si>
    <t>NGC 4567</t>
  </si>
  <si>
    <t>NGC 4568</t>
  </si>
  <si>
    <t>NGC 4631</t>
  </si>
  <si>
    <t>NGC 4656</t>
  </si>
  <si>
    <t>NGC 4755</t>
  </si>
  <si>
    <t>Abell 1656</t>
  </si>
  <si>
    <t>NGC 5128</t>
  </si>
  <si>
    <t>NGC 5139</t>
  </si>
  <si>
    <t>NGC 5746</t>
  </si>
  <si>
    <t>NGC 5907</t>
  </si>
  <si>
    <t>NGC 6210</t>
  </si>
  <si>
    <t>NGC 6231</t>
  </si>
  <si>
    <t>B 59</t>
  </si>
  <si>
    <t>NGC 6369</t>
  </si>
  <si>
    <t>B 78</t>
  </si>
  <si>
    <t>NGC 6397</t>
  </si>
  <si>
    <t>IC 4665</t>
  </si>
  <si>
    <t>NGC 6543</t>
  </si>
  <si>
    <t>NGC 6572</t>
  </si>
  <si>
    <t>NGC 6545</t>
  </si>
  <si>
    <t>NGC 6633</t>
  </si>
  <si>
    <t>NGC 6781</t>
  </si>
  <si>
    <t>NGC 6819</t>
  </si>
  <si>
    <t>NGC 6826</t>
  </si>
  <si>
    <t>NGC 6885</t>
  </si>
  <si>
    <t>NGC 6888</t>
  </si>
  <si>
    <t>NGC 6939</t>
  </si>
  <si>
    <t>NGC 6960</t>
  </si>
  <si>
    <t>NGC 6992</t>
  </si>
  <si>
    <t>NGC 7000</t>
  </si>
  <si>
    <t>NGC 7009</t>
  </si>
  <si>
    <t>IC 1396</t>
  </si>
  <si>
    <t>NGC 7293</t>
  </si>
  <si>
    <t>NGC 7331</t>
  </si>
  <si>
    <t>King 10</t>
  </si>
  <si>
    <t>NGC 7662</t>
  </si>
  <si>
    <t>NGC 7789</t>
  </si>
  <si>
    <t>Planetary Nebula</t>
  </si>
  <si>
    <t>Cep</t>
  </si>
  <si>
    <t>Globular Cluster</t>
  </si>
  <si>
    <t>Tuc</t>
  </si>
  <si>
    <t>Open Cluster</t>
  </si>
  <si>
    <t>Galaxy</t>
  </si>
  <si>
    <t>Scl</t>
  </si>
  <si>
    <t>Galactic Cluster</t>
  </si>
  <si>
    <t>For</t>
  </si>
  <si>
    <t>Asterism</t>
  </si>
  <si>
    <t>Cam</t>
  </si>
  <si>
    <t>Eri</t>
  </si>
  <si>
    <t>Bright Nebula</t>
  </si>
  <si>
    <t>Dor</t>
  </si>
  <si>
    <t>Sex</t>
  </si>
  <si>
    <t>Car</t>
  </si>
  <si>
    <t>Cen</t>
  </si>
  <si>
    <t>Cor</t>
  </si>
  <si>
    <t>Galactic Chain</t>
  </si>
  <si>
    <t>Quasar</t>
  </si>
  <si>
    <t>Cru</t>
  </si>
  <si>
    <t>Dark Nebula</t>
  </si>
  <si>
    <t>Ara</t>
  </si>
  <si>
    <t>Pav</t>
  </si>
  <si>
    <t>Aql</t>
  </si>
  <si>
    <t>Supernova Remnant</t>
  </si>
  <si>
    <t>47 Tucanae</t>
  </si>
  <si>
    <t>Muscleman Cluster</t>
  </si>
  <si>
    <t>Double Cluster</t>
  </si>
  <si>
    <t>Alpha Persei Association</t>
  </si>
  <si>
    <t>Multiple shells</t>
  </si>
  <si>
    <t>Hyades</t>
  </si>
  <si>
    <t>Part of Running Man Nebula</t>
  </si>
  <si>
    <t>Tarantula Nebula</t>
  </si>
  <si>
    <t>37 Cluster</t>
  </si>
  <si>
    <t>Rosette Nebula</t>
  </si>
  <si>
    <t>Hubble's Variable Nebula</t>
  </si>
  <si>
    <t>Thor's Helmet or Duck Nebula</t>
  </si>
  <si>
    <t>Eskimo Nebula or Clown Face</t>
  </si>
  <si>
    <t>Spindle Gal</t>
  </si>
  <si>
    <t>Ghost of Jupiter</t>
  </si>
  <si>
    <t>Eta Carina Nebula</t>
  </si>
  <si>
    <t>The Antennae</t>
  </si>
  <si>
    <t>Coma Berenices Star Cluster</t>
  </si>
  <si>
    <t>Lost Galaxy</t>
  </si>
  <si>
    <t>Bernice's Hair Clip</t>
  </si>
  <si>
    <t>Siamese Twins</t>
  </si>
  <si>
    <t>Coma Gal Cluster</t>
  </si>
  <si>
    <t>Centaurus A</t>
  </si>
  <si>
    <t>Omega Centauri</t>
  </si>
  <si>
    <t>Table of Scorpius</t>
  </si>
  <si>
    <t>Pipe Nebula (stem)</t>
  </si>
  <si>
    <t>Pipe Nebula (bowl)</t>
  </si>
  <si>
    <t>Cat's Eye Nebula</t>
  </si>
  <si>
    <t>Needle Galaxy</t>
  </si>
  <si>
    <t>Blinking Planetary</t>
  </si>
  <si>
    <t>Crescent Nebula</t>
  </si>
  <si>
    <t>Western Veil</t>
  </si>
  <si>
    <t>Eastern Veil</t>
  </si>
  <si>
    <t>North American Nebula</t>
  </si>
  <si>
    <t>Saturn Nebula</t>
  </si>
  <si>
    <t>Helical Nebula</t>
  </si>
  <si>
    <t>Little Andromeda Galaxy</t>
  </si>
  <si>
    <t>Blue Snowball Nebula</t>
  </si>
  <si>
    <t>00h 13m 08s</t>
  </si>
  <si>
    <t>1.0'x0.7'</t>
  </si>
  <si>
    <t>10.7</t>
  </si>
  <si>
    <t>00h 24m 10s</t>
  </si>
  <si>
    <t>30.9'</t>
  </si>
  <si>
    <t>4</t>
  </si>
  <si>
    <t>00h 43m 28s</t>
  </si>
  <si>
    <t>12.0'</t>
  </si>
  <si>
    <t>7</t>
  </si>
  <si>
    <t>00h 47m 11s</t>
  </si>
  <si>
    <t>20.0'x7.0'</t>
  </si>
  <si>
    <t>9.1</t>
  </si>
  <si>
    <t>00h 47m 35s</t>
  </si>
  <si>
    <t>25.0'x7.0'</t>
  </si>
  <si>
    <t>7.2</t>
  </si>
  <si>
    <t>01h 19m 10s</t>
  </si>
  <si>
    <t>13.0'</t>
  </si>
  <si>
    <t>6.4</t>
  </si>
  <si>
    <t>01h 44m 10s</t>
  </si>
  <si>
    <t>5.0'</t>
  </si>
  <si>
    <t>6.5</t>
  </si>
  <si>
    <t>01h 44m 16s</t>
  </si>
  <si>
    <t>7.9</t>
  </si>
  <si>
    <t>01h 46m 04s</t>
  </si>
  <si>
    <t>16.0'</t>
  </si>
  <si>
    <t>7.1</t>
  </si>
  <si>
    <t>01h 57m 51s</t>
  </si>
  <si>
    <t>50.0'</t>
  </si>
  <si>
    <t>5.7</t>
  </si>
  <si>
    <t>02h 15m 04s</t>
  </si>
  <si>
    <t>60.0'</t>
  </si>
  <si>
    <t>4.4</t>
  </si>
  <si>
    <t>02h 19m 03s</t>
  </si>
  <si>
    <t>30.0'</t>
  </si>
  <si>
    <t>5.3</t>
  </si>
  <si>
    <t>02h 22m 27s</t>
  </si>
  <si>
    <t>6.1</t>
  </si>
  <si>
    <t>02h 22m 36s</t>
  </si>
  <si>
    <t>14.0'x3.0'</t>
  </si>
  <si>
    <t>9.9</t>
  </si>
  <si>
    <t>02h 40m 27s</t>
  </si>
  <si>
    <t>9.0'x4.0'</t>
  </si>
  <si>
    <t>9.4</t>
  </si>
  <si>
    <t>03h 22m 03s</t>
  </si>
  <si>
    <t>185.0'</t>
  </si>
  <si>
    <t>1.2</t>
  </si>
  <si>
    <t>03h 38m 31s</t>
  </si>
  <si>
    <t>3°x2°</t>
  </si>
  <si>
    <t>03h 57m 30s</t>
  </si>
  <si>
    <t>04h 07m 45s</t>
  </si>
  <si>
    <t>8.0'</t>
  </si>
  <si>
    <t>6.9</t>
  </si>
  <si>
    <t>04h 14m 16s</t>
  </si>
  <si>
    <t>10.4</t>
  </si>
  <si>
    <t>04h 15m 24s</t>
  </si>
  <si>
    <t>24.0'</t>
  </si>
  <si>
    <t>04h 27m 02s</t>
  </si>
  <si>
    <t>330.0'</t>
  </si>
  <si>
    <t>0.5</t>
  </si>
  <si>
    <t>10:00 P.M. Transit</t>
  </si>
  <si>
    <t>05h 27m 30s</t>
  </si>
  <si>
    <t>05h 28m 00s</t>
  </si>
  <si>
    <t>7.0'</t>
  </si>
  <si>
    <t>8.2</t>
  </si>
  <si>
    <t>05h 35m 09s</t>
  </si>
  <si>
    <t>5.0'x5.0'</t>
  </si>
  <si>
    <t>05h 35m 21s</t>
  </si>
  <si>
    <t>10.0'x5.0'</t>
  </si>
  <si>
    <t>05h 35m 27s</t>
  </si>
  <si>
    <t>20.0'x10.0'</t>
  </si>
  <si>
    <t>05h 38m 39s</t>
  </si>
  <si>
    <t>8.3</t>
  </si>
  <si>
    <t>06h 07m 33s</t>
  </si>
  <si>
    <t>8.6</t>
  </si>
  <si>
    <t>06h 08m 27s</t>
  </si>
  <si>
    <t>5.9</t>
  </si>
  <si>
    <t>06h 10m 01s</t>
  </si>
  <si>
    <t>25.0'x20.0'</t>
  </si>
  <si>
    <t>5</t>
  </si>
  <si>
    <t>06h 26m 37s</t>
  </si>
  <si>
    <t>3.9</t>
  </si>
  <si>
    <t>06h 32m 19s</t>
  </si>
  <si>
    <t>70.0'x80.0'</t>
  </si>
  <si>
    <t>5.5</t>
  </si>
  <si>
    <t>06h 32m 25s</t>
  </si>
  <si>
    <t>4.8</t>
  </si>
  <si>
    <t>06h 39m 13s</t>
  </si>
  <si>
    <t>2.0'x1.0'</t>
  </si>
  <si>
    <t>11</t>
  </si>
  <si>
    <t>06h 40m 58s</t>
  </si>
  <si>
    <t>30.0'x60.0'</t>
  </si>
  <si>
    <t>05h 41m 00s</t>
  </si>
  <si>
    <t>-02° 24' 00"</t>
  </si>
  <si>
    <t>Horsehead (NGC 2023/4 also)</t>
  </si>
  <si>
    <t>06h 51m 49s</t>
  </si>
  <si>
    <t>6</t>
  </si>
  <si>
    <t>07h 17m 48s</t>
  </si>
  <si>
    <t>07h 18m 48s</t>
  </si>
  <si>
    <t>4.1</t>
  </si>
  <si>
    <t>07h 29m 10s</t>
  </si>
  <si>
    <t>07h 36m 55s</t>
  </si>
  <si>
    <t>17.8'</t>
  </si>
  <si>
    <t>8.5</t>
  </si>
  <si>
    <t>07h 41m 51s</t>
  </si>
  <si>
    <t>1.1'</t>
  </si>
  <si>
    <t>07h 52m 30s</t>
  </si>
  <si>
    <t>15.0'</t>
  </si>
  <si>
    <t>09h 22m 01s</t>
  </si>
  <si>
    <t>7.4'x3.5'</t>
  </si>
  <si>
    <t>9.2</t>
  </si>
  <si>
    <t>09h 32m 10s</t>
  </si>
  <si>
    <t>13.3'x6.0'</t>
  </si>
  <si>
    <t>9</t>
  </si>
  <si>
    <t>10h 05m 14s</t>
  </si>
  <si>
    <t>8.3'x3.2'</t>
  </si>
  <si>
    <t>8.9</t>
  </si>
  <si>
    <t>10h 24m 48s</t>
  </si>
  <si>
    <t>10h 43m 47s</t>
  </si>
  <si>
    <t>120.0'x120.0'</t>
  </si>
  <si>
    <t>13</t>
  </si>
  <si>
    <t>11h 06m 23s</t>
  </si>
  <si>
    <t>55.0'</t>
  </si>
  <si>
    <t>3</t>
  </si>
  <si>
    <t>11h 36m 05s</t>
  </si>
  <si>
    <t>11h 46m 07s</t>
  </si>
  <si>
    <t>5.6'x1.2'</t>
  </si>
  <si>
    <t>12h 01m 53s</t>
  </si>
  <si>
    <t>2.6'x1.8'</t>
  </si>
  <si>
    <t>10.3</t>
  </si>
  <si>
    <t>12h 01m 54s</t>
  </si>
  <si>
    <t>3.2'x2.2'</t>
  </si>
  <si>
    <t>10.6</t>
  </si>
  <si>
    <t>12h 17m 29s</t>
  </si>
  <si>
    <t>18.5'x2.3'</t>
  </si>
  <si>
    <t>12h 24m 30s</t>
  </si>
  <si>
    <t>1.3'</t>
  </si>
  <si>
    <t>12h 25m 00s</t>
  </si>
  <si>
    <t>275.0'</t>
  </si>
  <si>
    <t>1.8</t>
  </si>
  <si>
    <t>12h 25m 04s</t>
  </si>
  <si>
    <t>12h 29m 06s</t>
  </si>
  <si>
    <t>12</t>
  </si>
  <si>
    <t>12h 34m 03s</t>
  </si>
  <si>
    <t>7.0'x2.7'</t>
  </si>
  <si>
    <t>9.7</t>
  </si>
  <si>
    <t>12h 36m 20s</t>
  </si>
  <si>
    <t>15.5'x1.9'</t>
  </si>
  <si>
    <t>9.6</t>
  </si>
  <si>
    <t>12h 36m 33s</t>
  </si>
  <si>
    <t>3.0'x2.5'</t>
  </si>
  <si>
    <t>11.3</t>
  </si>
  <si>
    <t>12h 36m 35s</t>
  </si>
  <si>
    <t>5.1'x2.4'</t>
  </si>
  <si>
    <t>10.8</t>
  </si>
  <si>
    <t>12h 42m 11s</t>
  </si>
  <si>
    <t>17.0'x3.5'</t>
  </si>
  <si>
    <t>12h 43m 58s</t>
  </si>
  <si>
    <t>22.0'x3.0'</t>
  </si>
  <si>
    <t>10.5</t>
  </si>
  <si>
    <t>12h 53m 35s</t>
  </si>
  <si>
    <t>10.0'</t>
  </si>
  <si>
    <t>4.2</t>
  </si>
  <si>
    <t>12h 59m 48s</t>
  </si>
  <si>
    <t>120.0'</t>
  </si>
  <si>
    <t>13h 25m 29s</t>
  </si>
  <si>
    <t>18.2'x14.5'</t>
  </si>
  <si>
    <t>13h 26m 46s</t>
  </si>
  <si>
    <t>36.3'</t>
  </si>
  <si>
    <t>3.7</t>
  </si>
  <si>
    <t>14h 44m 57s</t>
  </si>
  <si>
    <t>7.4'x1.1'</t>
  </si>
  <si>
    <t>15h 15m 52s</t>
  </si>
  <si>
    <t>12.8'x1.8'</t>
  </si>
  <si>
    <t>16h 44m 30s</t>
  </si>
  <si>
    <t>16h 54m 01s</t>
  </si>
  <si>
    <t>2.6</t>
  </si>
  <si>
    <t>17h 21m 02s</t>
  </si>
  <si>
    <t>300.0'</t>
  </si>
  <si>
    <t>17h 29m 22s</t>
  </si>
  <si>
    <t>17h 33m 02s</t>
  </si>
  <si>
    <t>200.0'</t>
  </si>
  <si>
    <t>17h 40m 43s</t>
  </si>
  <si>
    <t>25.7'</t>
  </si>
  <si>
    <t>17h 46m 20s</t>
  </si>
  <si>
    <t>41.0'</t>
  </si>
  <si>
    <t>17h 58m 36s</t>
  </si>
  <si>
    <t>18h 12m 09s</t>
  </si>
  <si>
    <t>18h 12m 18s</t>
  </si>
  <si>
    <t>1.0'x0.9'</t>
  </si>
  <si>
    <t>13.2</t>
  </si>
  <si>
    <t>18h 27m 43s</t>
  </si>
  <si>
    <t>27.0'</t>
  </si>
  <si>
    <t>4.6</t>
  </si>
  <si>
    <t>19h 18m 28s</t>
  </si>
  <si>
    <t>1.9'x1.8'</t>
  </si>
  <si>
    <t>11.8</t>
  </si>
  <si>
    <t>19h 25m 26s</t>
  </si>
  <si>
    <t>3.6</t>
  </si>
  <si>
    <t>19h 41m 20s</t>
  </si>
  <si>
    <t>7.3</t>
  </si>
  <si>
    <t>19h 44m 53s</t>
  </si>
  <si>
    <t>8.8</t>
  </si>
  <si>
    <t>20h 12m 02s</t>
  </si>
  <si>
    <t>8.1</t>
  </si>
  <si>
    <t>20h 12m 14s</t>
  </si>
  <si>
    <t>8</t>
  </si>
  <si>
    <t>20h 31m 27s</t>
  </si>
  <si>
    <t>7.8</t>
  </si>
  <si>
    <t>20h 45m 38s</t>
  </si>
  <si>
    <t>70.0'x6.0'</t>
  </si>
  <si>
    <t>20h 56m 14s</t>
  </si>
  <si>
    <t>20h 58m 32s</t>
  </si>
  <si>
    <t>21h 04m 15s</t>
  </si>
  <si>
    <t>21h 39m 09s</t>
  </si>
  <si>
    <t>154.0'x140.0'</t>
  </si>
  <si>
    <t>3.5</t>
  </si>
  <si>
    <t>22h 29m 40s</t>
  </si>
  <si>
    <t>16.0'x12.0'</t>
  </si>
  <si>
    <t>6.3</t>
  </si>
  <si>
    <t>22h 37m 08s</t>
  </si>
  <si>
    <t>11.4'x4.0'</t>
  </si>
  <si>
    <t>9.5</t>
  </si>
  <si>
    <t>22h 54m 58s</t>
  </si>
  <si>
    <t>3.0'</t>
  </si>
  <si>
    <t>23h 25m 57s</t>
  </si>
  <si>
    <t>23h 57m 04s</t>
  </si>
  <si>
    <t>6.7</t>
  </si>
  <si>
    <t>Catalog</t>
  </si>
  <si>
    <t xml:space="preserve">Type  </t>
  </si>
  <si>
    <t>Barnard's Loop</t>
  </si>
  <si>
    <t>05h 55m 00s</t>
  </si>
  <si>
    <t>12°</t>
  </si>
  <si>
    <t>Nebula</t>
  </si>
  <si>
    <t>Faint Nebula</t>
  </si>
  <si>
    <t>Milky Way Center</t>
  </si>
  <si>
    <r>
      <t>(</t>
    </r>
    <r>
      <rPr>
        <b/>
        <sz val="10"/>
        <rFont val="Arial"/>
        <family val="2"/>
      </rPr>
      <t>Bold</t>
    </r>
    <r>
      <rPr>
        <sz val="10"/>
        <rFont val="Arial"/>
        <family val="2"/>
      </rPr>
      <t xml:space="preserve"> items are suited for bright skies)</t>
    </r>
  </si>
  <si>
    <t>17h 46m 00s</t>
  </si>
  <si>
    <t>20°</t>
  </si>
  <si>
    <t>Dense Milky Way</t>
  </si>
  <si>
    <t>Galactic Center</t>
  </si>
  <si>
    <t>Great Rift</t>
  </si>
  <si>
    <t>19h 30m 00s</t>
  </si>
  <si>
    <t>40°</t>
  </si>
  <si>
    <t>Galactic Rift</t>
  </si>
  <si>
    <t>Dark Lane</t>
  </si>
  <si>
    <t>Reflection Nebula</t>
  </si>
  <si>
    <t>Emission Nebula</t>
  </si>
  <si>
    <t>Eagle Nebula / Open Cluster</t>
  </si>
  <si>
    <t>08h 46m 42s</t>
  </si>
  <si>
    <t>30"</t>
  </si>
  <si>
    <t>4.0, 6.6</t>
  </si>
  <si>
    <t>NGC 3132</t>
  </si>
  <si>
    <t>10h 07m 42s</t>
  </si>
  <si>
    <t>8.2p</t>
  </si>
  <si>
    <t>84"x53"</t>
  </si>
  <si>
    <t>Eight-Burst Nebula</t>
  </si>
  <si>
    <t>Vel</t>
  </si>
  <si>
    <t>2.3, 4.0</t>
  </si>
  <si>
    <t>NGC 6281</t>
  </si>
  <si>
    <t>17h 04m 48s</t>
  </si>
  <si>
    <t>8'</t>
  </si>
  <si>
    <t>NGC 6388</t>
  </si>
  <si>
    <t>17h 36m 18s</t>
  </si>
  <si>
    <t>02° 03' 01"</t>
  </si>
  <si>
    <t>27° 59' 04"</t>
  </si>
  <si>
    <t>-26° 59' 58"</t>
  </si>
  <si>
    <t>-25° 59' 58"</t>
  </si>
  <si>
    <t>02° 00' 00"</t>
  </si>
  <si>
    <t>20° 11' 18"</t>
  </si>
  <si>
    <t>-35° 26' 40"</t>
  </si>
  <si>
    <t>20° 00' 00"</t>
  </si>
  <si>
    <t>57° 46' 58"</t>
  </si>
  <si>
    <t>-12° 41' 32"</t>
  </si>
  <si>
    <t>05° 43' 08"</t>
  </si>
  <si>
    <t>28° 46' 00"</t>
  </si>
  <si>
    <t>63° 04' 13"</t>
  </si>
  <si>
    <t>59° 10' 16"</t>
  </si>
  <si>
    <t>12° 53' 16"</t>
  </si>
  <si>
    <t>26° 00' 07"</t>
  </si>
  <si>
    <t>48° 59' 56"</t>
  </si>
  <si>
    <t>16° 00' 03"</t>
  </si>
  <si>
    <t>-29° 00' 00"</t>
  </si>
  <si>
    <t>39° 03' 47"</t>
  </si>
  <si>
    <t>-72° 04' 37"</t>
  </si>
  <si>
    <t>62° 19' 49"</t>
  </si>
  <si>
    <t>51° 13' 49"</t>
  </si>
  <si>
    <t>-12° 44' 16"</t>
  </si>
  <si>
    <t>35° 18' 53"</t>
  </si>
  <si>
    <t>-04° 43' 56"</t>
  </si>
  <si>
    <t>-04° 40' 56"</t>
  </si>
  <si>
    <t>-04° 49' 56"</t>
  </si>
  <si>
    <t>-69° 04' 51"</t>
  </si>
  <si>
    <t>SAO 80415</t>
  </si>
  <si>
    <t>24° 05' 56"</t>
  </si>
  <si>
    <t>13° 56' 59"</t>
  </si>
  <si>
    <t>20° 33' 58"</t>
  </si>
  <si>
    <t>-04° 44' 54"</t>
  </si>
  <si>
    <t>04° 59' 03"</t>
  </si>
  <si>
    <t>04° 52' 03"</t>
  </si>
  <si>
    <t>61° 47' 06"</t>
  </si>
  <si>
    <t>08° 44' 01"</t>
  </si>
  <si>
    <t>09° 53' 42"</t>
  </si>
  <si>
    <t>00° 28' 04"</t>
  </si>
  <si>
    <t>-13° 12' 54"</t>
  </si>
  <si>
    <t>-15° 36' 53"</t>
  </si>
  <si>
    <t>-24° 56' 51"</t>
  </si>
  <si>
    <t>20° 54' 42"</t>
  </si>
  <si>
    <t>65° 35' 42"</t>
  </si>
  <si>
    <t>-14° 44' 06"</t>
  </si>
  <si>
    <t>-26° 22' 52"</t>
  </si>
  <si>
    <t>-20° 45' 21"</t>
  </si>
  <si>
    <t>-25° 17' 01"</t>
  </si>
  <si>
    <t>50° 58' 21"</t>
  </si>
  <si>
    <t>21° 29' 58"</t>
  </si>
  <si>
    <t>-07° 43' 06"</t>
  </si>
  <si>
    <t>-40° 26' 00"</t>
  </si>
  <si>
    <t>-18° 38' 14"</t>
  </si>
  <si>
    <t>-59° 52' 01"</t>
  </si>
  <si>
    <t>-58° 40' 03"</t>
  </si>
  <si>
    <t>-61° 37' 04"</t>
  </si>
  <si>
    <t>47° 29' 37"</t>
  </si>
  <si>
    <t>72° 31' 47"</t>
  </si>
  <si>
    <t>-18° 51' 55"</t>
  </si>
  <si>
    <t>-18° 53' 07"</t>
  </si>
  <si>
    <t>37° 48' 28"</t>
  </si>
  <si>
    <t>-18° 47' 38"</t>
  </si>
  <si>
    <t>07° 42' 03"</t>
  </si>
  <si>
    <t>25° 59' 23"</t>
  </si>
  <si>
    <t>11° 15' 33"</t>
  </si>
  <si>
    <t>11° 14' 17"</t>
  </si>
  <si>
    <t>58° 20' 02"</t>
  </si>
  <si>
    <t>32° 32' 42"</t>
  </si>
  <si>
    <t>32° 10' 21"</t>
  </si>
  <si>
    <t>-60° 20' 08"</t>
  </si>
  <si>
    <t>-43° 01' 07"</t>
  </si>
  <si>
    <t>-47° 28' 45"</t>
  </si>
  <si>
    <t>01° 57' 20"</t>
  </si>
  <si>
    <t>56° 19' 48"</t>
  </si>
  <si>
    <t>23° 48' 46"</t>
  </si>
  <si>
    <t>-41° 48' 06"</t>
  </si>
  <si>
    <t>-37° 54' 00"</t>
  </si>
  <si>
    <t>-23° 45' 37"</t>
  </si>
  <si>
    <t>-44° 44' 00"</t>
  </si>
  <si>
    <t>-53° 40' 33"</t>
  </si>
  <si>
    <t>61° 53' 00"</t>
  </si>
  <si>
    <t>66° 38' 17"</t>
  </si>
  <si>
    <t>-63° 46' 45"</t>
  </si>
  <si>
    <t>06° 51' 01"</t>
  </si>
  <si>
    <t>60° 42' 00"</t>
  </si>
  <si>
    <t>61° 15' 00"</t>
  </si>
  <si>
    <t>06° 34' 14"</t>
  </si>
  <si>
    <t>06° 32' 46"</t>
  </si>
  <si>
    <t>40° 11' 22"</t>
  </si>
  <si>
    <t>50° 31' 42"</t>
  </si>
  <si>
    <t>26° 29' 20"</t>
  </si>
  <si>
    <t>38° 20' 21"</t>
  </si>
  <si>
    <t>60° 38' 22"</t>
  </si>
  <si>
    <t>30° 43' 20"</t>
  </si>
  <si>
    <t>31° 04' 20"</t>
  </si>
  <si>
    <t>44° 33' 21"</t>
  </si>
  <si>
    <t>-11° 21' 49"</t>
  </si>
  <si>
    <t>-20° 47' 23"</t>
  </si>
  <si>
    <t>34° 25' 27"</t>
  </si>
  <si>
    <t>37° 41' 05"</t>
  </si>
  <si>
    <t>42° 32' 44"</t>
  </si>
  <si>
    <t>56° 44' 09"</t>
  </si>
  <si>
    <t>57° 08' 58"</t>
  </si>
  <si>
    <t>57° 06' 57"</t>
  </si>
  <si>
    <t>42° 20' 50"</t>
  </si>
  <si>
    <t>59° 15' 58"</t>
  </si>
  <si>
    <t>22° 01' 00"</t>
  </si>
  <si>
    <t>-00° 49' 00"</t>
  </si>
  <si>
    <t>28° 23' 00"</t>
  </si>
  <si>
    <t>-26° 32' 00"</t>
  </si>
  <si>
    <t>02° 05' 00"</t>
  </si>
  <si>
    <t>-32° 13' 00"</t>
  </si>
  <si>
    <t>-34° 49' 00"</t>
  </si>
  <si>
    <t>-24° 23' 00"</t>
  </si>
  <si>
    <t>-18° 31' 00"</t>
  </si>
  <si>
    <t>-04° 06' 00"</t>
  </si>
  <si>
    <t>-06° 16' 00"</t>
  </si>
  <si>
    <t>-01° 57' 00"</t>
  </si>
  <si>
    <t>36° 28' 00"</t>
  </si>
  <si>
    <t>-03° 15' 00"</t>
  </si>
  <si>
    <t>12° 10' 00"</t>
  </si>
  <si>
    <t>-13° 47' 00"</t>
  </si>
  <si>
    <t>-16° 11' 00"</t>
  </si>
  <si>
    <t>-17° 08' 00"</t>
  </si>
  <si>
    <t>-26° 16' 00"</t>
  </si>
  <si>
    <t>-23° 02' 00"</t>
  </si>
  <si>
    <t>-22° 30' 00"</t>
  </si>
  <si>
    <t>-29° 54' 00"</t>
  </si>
  <si>
    <t>-19° 01' 00"</t>
  </si>
  <si>
    <t>-18° 29' 00"</t>
  </si>
  <si>
    <t>-19° 15' 00"</t>
  </si>
  <si>
    <t>-09° 24' 00"</t>
  </si>
  <si>
    <t>22° 43' 00"</t>
  </si>
  <si>
    <t>-24° 52' 00"</t>
  </si>
  <si>
    <t>38° 32' 00"</t>
  </si>
  <si>
    <t>-23° 11' 00"</t>
  </si>
  <si>
    <t>41° 16' 00"</t>
  </si>
  <si>
    <t>40° 52' 00"</t>
  </si>
  <si>
    <t>30° 39' 00"</t>
  </si>
  <si>
    <t>42° 47' 00"</t>
  </si>
  <si>
    <t>24° 20' 00"</t>
  </si>
  <si>
    <t>34° 08' 00"</t>
  </si>
  <si>
    <t>32° 33' 00"</t>
  </si>
  <si>
    <t>35° 50' 00"</t>
  </si>
  <si>
    <t>05h 40m 46s</t>
  </si>
  <si>
    <t>08h 40m 54s</t>
  </si>
  <si>
    <t>08h 54m 12s</t>
  </si>
  <si>
    <t>14h 13m 30s</t>
  </si>
  <si>
    <t>11h 20m 18s</t>
  </si>
  <si>
    <t>08h 26m 48s</t>
  </si>
  <si>
    <t>08h 44m 24s</t>
  </si>
  <si>
    <t>12h 58m 30s</t>
  </si>
  <si>
    <t>19h 41m 48s</t>
  </si>
  <si>
    <t>18h 50m 06s</t>
  </si>
  <si>
    <t>14h 40m 42s</t>
  </si>
  <si>
    <t>19h 08m 48s</t>
  </si>
  <si>
    <t>19h 09m 06s</t>
  </si>
  <si>
    <t>14h 51m 24s</t>
  </si>
  <si>
    <t>14h 41m 06s</t>
  </si>
  <si>
    <t>19h 49m 00s</t>
  </si>
  <si>
    <t>19h 02m 36s</t>
  </si>
  <si>
    <t>17h 15m 18s</t>
  </si>
  <si>
    <t>00h 29m 48s</t>
  </si>
  <si>
    <t>02h 48m 48s</t>
  </si>
  <si>
    <t>01h 15m 30s</t>
  </si>
  <si>
    <t>01h 41m 48s</t>
  </si>
  <si>
    <t>02h 50m 42s</t>
  </si>
  <si>
    <t>01h 51m 12s</t>
  </si>
  <si>
    <t>5.0 to 6.5</t>
  </si>
  <si>
    <t>-01° 56' 46"</t>
  </si>
  <si>
    <t>09° 49' 00"</t>
  </si>
  <si>
    <t>30° 35' 00"</t>
  </si>
  <si>
    <t>51° 47' 00"</t>
  </si>
  <si>
    <t>13° 37' 00"</t>
  </si>
  <si>
    <t>25° 56' 00"</t>
  </si>
  <si>
    <t>28° 27' 00"</t>
  </si>
  <si>
    <t>38° 17' 00"</t>
  </si>
  <si>
    <t>50° 32' 00"</t>
  </si>
  <si>
    <t>33° 22' 00"</t>
  </si>
  <si>
    <t>16° 25' 00"</t>
  </si>
  <si>
    <t>-11° 27' 00"</t>
  </si>
  <si>
    <t>34° 46' 00"</t>
  </si>
  <si>
    <t>34° 36' 00"</t>
  </si>
  <si>
    <t>19° 06' 00"</t>
  </si>
  <si>
    <t>13° 44' 00"</t>
  </si>
  <si>
    <t>19° 09' 00"</t>
  </si>
  <si>
    <t>-29° 53' 00"</t>
  </si>
  <si>
    <t>-26° 36' 00"</t>
  </si>
  <si>
    <t>60° 14' 00"</t>
  </si>
  <si>
    <t>69° 39' 00"</t>
  </si>
  <si>
    <t>58° 49' 00"</t>
  </si>
  <si>
    <t>64° 02' 00"</t>
  </si>
  <si>
    <t>55° 54' 00"</t>
  </si>
  <si>
    <t>64° 51' 00"</t>
  </si>
  <si>
    <t>48° 26' 00"</t>
  </si>
  <si>
    <t>58° 05' 00"</t>
  </si>
  <si>
    <t>-20° 44' 00"</t>
  </si>
  <si>
    <t>-05° 27' 00"</t>
  </si>
  <si>
    <t>-05° 16' 00"</t>
  </si>
  <si>
    <t>19° 59' 00"</t>
  </si>
  <si>
    <t>24° 07' 00"</t>
  </si>
  <si>
    <t>-14° 49' 00"</t>
  </si>
  <si>
    <t>-14° 30' 00"</t>
  </si>
  <si>
    <t>-05° 48' 00"</t>
  </si>
  <si>
    <t>08° 00' 00"</t>
  </si>
  <si>
    <t>-08° 20' 00"</t>
  </si>
  <si>
    <t>47° 12' 00"</t>
  </si>
  <si>
    <t>61° 35' 00"</t>
  </si>
  <si>
    <t>18° 10' 00"</t>
  </si>
  <si>
    <t>-30° 29' 00"</t>
  </si>
  <si>
    <t>-30° 58' 00"</t>
  </si>
  <si>
    <t>30° 11' 00"</t>
  </si>
  <si>
    <t>33° 02' 00"</t>
  </si>
  <si>
    <t>11° 49' 00"</t>
  </si>
  <si>
    <t>11° 39' 00"</t>
  </si>
  <si>
    <t>11° 33' 00"</t>
  </si>
  <si>
    <t>04° 28' 00"</t>
  </si>
  <si>
    <t>-30° 07' 00"</t>
  </si>
  <si>
    <t>42° 02' 00"</t>
  </si>
  <si>
    <t>21° 41' 00"</t>
  </si>
  <si>
    <t>13° 05' 00"</t>
  </si>
  <si>
    <t>12° 59' 00"</t>
  </si>
  <si>
    <t>-26° 45' 00"</t>
  </si>
  <si>
    <t>-32° 21' 00"</t>
  </si>
  <si>
    <t>-32° 18' 00"</t>
  </si>
  <si>
    <t>18° 47' 00"</t>
  </si>
  <si>
    <t>-12° 32' 00"</t>
  </si>
  <si>
    <t>-12° 38' 00"</t>
  </si>
  <si>
    <t>15° 47' 00"</t>
  </si>
  <si>
    <t>-21° 55' 00"</t>
  </si>
  <si>
    <t>51° 34' 00"</t>
  </si>
  <si>
    <t>-00° 01' 00"</t>
  </si>
  <si>
    <t>00° 03' 00"</t>
  </si>
  <si>
    <t>-24° 33' 00"</t>
  </si>
  <si>
    <t>-22° 59' 00"</t>
  </si>
  <si>
    <t>69° 04' 00"</t>
  </si>
  <si>
    <t>69° 41' 00"</t>
  </si>
  <si>
    <t>-29° 52' 00"</t>
  </si>
  <si>
    <t>12° 53' 00"</t>
  </si>
  <si>
    <t>18° 11' 00"</t>
  </si>
  <si>
    <t>12° 57' 00"</t>
  </si>
  <si>
    <t>12° 24' 00"</t>
  </si>
  <si>
    <t>14° 25' 00"</t>
  </si>
  <si>
    <t>12° 33' 00"</t>
  </si>
  <si>
    <t>13° 10' 00"</t>
  </si>
  <si>
    <t>14° 30' 00"</t>
  </si>
  <si>
    <t>43° 08' 00"</t>
  </si>
  <si>
    <t>-23° 52' 00"</t>
  </si>
  <si>
    <t>41° 07' 00"</t>
  </si>
  <si>
    <t>11° 42' 00"</t>
  </si>
  <si>
    <t>55° 01' 00"</t>
  </si>
  <si>
    <t>14° 54' 00"</t>
  </si>
  <si>
    <t>15° 49' 00"</t>
  </si>
  <si>
    <t>54° 21' 00"</t>
  </si>
  <si>
    <t>55° 45' 00"</t>
  </si>
  <si>
    <t>-11° 37' 00"</t>
  </si>
  <si>
    <t>12° 35' 00"</t>
  </si>
  <si>
    <t>47° 18' 00"</t>
  </si>
  <si>
    <t>-13° 03' 00"</t>
  </si>
  <si>
    <t>55° 40' 00"</t>
  </si>
  <si>
    <t>53° 23' 00"</t>
  </si>
  <si>
    <t>41° 41' 00"</t>
  </si>
  <si>
    <t>05h 34m 30s</t>
  </si>
  <si>
    <t>21h 33m 30s</t>
  </si>
  <si>
    <t>13h 42m 12s</t>
  </si>
  <si>
    <t>16h 23m 36s</t>
  </si>
  <si>
    <t>S21 Acamar</t>
  </si>
  <si>
    <t>15h 18m 36s</t>
  </si>
  <si>
    <t>17h 53m 54s</t>
  </si>
  <si>
    <t>18h 03m 48s</t>
  </si>
  <si>
    <t>17h 19m 12s</t>
  </si>
  <si>
    <t>16h 47m 12s</t>
  </si>
  <si>
    <t>16h 41m 42s</t>
  </si>
  <si>
    <t>17h 37m 36s</t>
  </si>
  <si>
    <t>18h 18m 48s</t>
  </si>
  <si>
    <t>18h 20m 48s</t>
  </si>
  <si>
    <t>18h 19m 54s</t>
  </si>
  <si>
    <t>17h 02m 36s</t>
  </si>
  <si>
    <t>18h 02m 36s</t>
  </si>
  <si>
    <t>18h 04m 36s</t>
  </si>
  <si>
    <t>18h 36m 24s</t>
  </si>
  <si>
    <t>17h 56m 48s</t>
  </si>
  <si>
    <t>18h 16m 54s</t>
  </si>
  <si>
    <t>18h 31m 36s</t>
  </si>
  <si>
    <t>18h 45m 12s</t>
  </si>
  <si>
    <t>19h 59m 36s</t>
  </si>
  <si>
    <t>18h 24m 30s</t>
  </si>
  <si>
    <t>20h 23m 54s</t>
  </si>
  <si>
    <t>21h 40m 24s</t>
  </si>
  <si>
    <t>00h 42m 42s</t>
  </si>
  <si>
    <t>01h 33m 54s</t>
  </si>
  <si>
    <t>06h 08m 54s</t>
  </si>
  <si>
    <t>05h 52m 24s</t>
  </si>
  <si>
    <t>05h 28m 42s</t>
  </si>
  <si>
    <t>21h 32m 12s</t>
  </si>
  <si>
    <t>12h 22m 24s</t>
  </si>
  <si>
    <t>05h 35m 24s</t>
  </si>
  <si>
    <t>05h 35m 36s</t>
  </si>
  <si>
    <t>07h 41m 48s</t>
  </si>
  <si>
    <t>07h 36m 36s</t>
  </si>
  <si>
    <t>08h 13m 48s</t>
  </si>
  <si>
    <t>12h 29m 48s</t>
  </si>
  <si>
    <t>07h 03m 12s</t>
  </si>
  <si>
    <t>13h 29m 54s</t>
  </si>
  <si>
    <t>23h 24m 12s</t>
  </si>
  <si>
    <t>13h 12m 54s</t>
  </si>
  <si>
    <t>19h 16m 36s</t>
  </si>
  <si>
    <t>18h 53m 36s</t>
  </si>
  <si>
    <t>12h 37m 42s</t>
  </si>
  <si>
    <t>12h 43m 42s</t>
  </si>
  <si>
    <t>12h 21m 54s</t>
  </si>
  <si>
    <t>17h 01m 12s</t>
  </si>
  <si>
    <t>13h 15m 48s</t>
  </si>
  <si>
    <t>12h 56m 42s</t>
  </si>
  <si>
    <t>11h 18m 54s</t>
  </si>
  <si>
    <t>11h 20m 12s</t>
  </si>
  <si>
    <t>08h 50m 24s</t>
  </si>
  <si>
    <t>12h 39m 30s</t>
  </si>
  <si>
    <t>18h 34m 24s</t>
  </si>
  <si>
    <t>18h 43m 12s</t>
  </si>
  <si>
    <t>19h 53m 48s</t>
  </si>
  <si>
    <t>20h 53m 30s</t>
  </si>
  <si>
    <t>20h 58m 54s</t>
  </si>
  <si>
    <t>01h 36m 42s</t>
  </si>
  <si>
    <t>01h 42m 24s</t>
  </si>
  <si>
    <t>02h 42m 42s</t>
  </si>
  <si>
    <t>05h 46m 42s</t>
  </si>
  <si>
    <t>05h 24m 30s</t>
  </si>
  <si>
    <t>09h 55m 36s</t>
  </si>
  <si>
    <t>09h 55m 48s</t>
  </si>
  <si>
    <t>12h 25m 24s</t>
  </si>
  <si>
    <t>12h 26m 12s</t>
  </si>
  <si>
    <t>12h 30m 48s</t>
  </si>
  <si>
    <t>12h 35m 42s</t>
  </si>
  <si>
    <t>12h 36m 48s</t>
  </si>
  <si>
    <t>12h 35m 24s</t>
  </si>
  <si>
    <t>07h 44m 36s</t>
  </si>
  <si>
    <t>12h 50m 54s</t>
  </si>
  <si>
    <t>10h 46m 48s</t>
  </si>
  <si>
    <t>11h 14m 48s</t>
  </si>
  <si>
    <t>12h 13m 48s</t>
  </si>
  <si>
    <t>12h 18m 48s</t>
  </si>
  <si>
    <t>12h 22m 54s</t>
  </si>
  <si>
    <t>14h 03m 18s</t>
  </si>
  <si>
    <t>15h 06m 30s</t>
  </si>
  <si>
    <t>01h 33m 12s</t>
  </si>
  <si>
    <t>10h 47m 48s</t>
  </si>
  <si>
    <t>16h 32m 30s</t>
  </si>
  <si>
    <t>11h 11m 30s</t>
  </si>
  <si>
    <t>11h 57m 36s</t>
  </si>
  <si>
    <t>00h 40m 24s</t>
  </si>
  <si>
    <t>17h 40m 06s</t>
  </si>
  <si>
    <t>16h 57m 06s</t>
  </si>
  <si>
    <t>18h 51m 06s</t>
  </si>
  <si>
    <t>21h 30m 00s</t>
  </si>
  <si>
    <t>02h 42m 00s</t>
  </si>
  <si>
    <t>05h 36m 06s</t>
  </si>
  <si>
    <t>06h 47m 00s</t>
  </si>
  <si>
    <t>08h 40m 06s</t>
  </si>
  <si>
    <t>03h 47m 00s</t>
  </si>
  <si>
    <t>18h 55m 06s</t>
  </si>
  <si>
    <t>19h 40m 00s</t>
  </si>
  <si>
    <t>12h 42m 00s</t>
  </si>
  <si>
    <t>20h 06m 06s</t>
  </si>
  <si>
    <t>16h 17m 00s</t>
  </si>
  <si>
    <t>13h 37m 00s</t>
  </si>
  <si>
    <t>12h 25m 06s</t>
  </si>
  <si>
    <t>12h 32m 00s</t>
  </si>
  <si>
    <t>S331 SAO 123107</t>
  </si>
  <si>
    <t>18h 05m 27s</t>
  </si>
  <si>
    <t>02° 29' 27"</t>
  </si>
  <si>
    <t>4.0, 6.0</t>
  </si>
  <si>
    <t>70 Ophiuchi</t>
  </si>
  <si>
    <t>90'</t>
  </si>
  <si>
    <t>5.0 - 6.1</t>
  </si>
  <si>
    <t>Omicron Cygni (31 Cyg)</t>
  </si>
  <si>
    <t>SAO 49337</t>
  </si>
  <si>
    <t>20h 13m 36s</t>
  </si>
  <si>
    <t>46° 44' 00"</t>
  </si>
  <si>
    <t>3.8 - 7.0</t>
  </si>
  <si>
    <t>107", 338"</t>
  </si>
  <si>
    <t>61 Cygni</t>
  </si>
  <si>
    <t>5.2, 6.0</t>
  </si>
  <si>
    <t>28"</t>
  </si>
  <si>
    <t>21h 06m 55s</t>
  </si>
  <si>
    <t>38° 44' 55"</t>
  </si>
  <si>
    <t>S346 SAO 70919</t>
  </si>
  <si>
    <t>Herschel's Garnet (Mu Cephei)</t>
  </si>
  <si>
    <t>19.5"</t>
  </si>
  <si>
    <t>58° 47' 00"</t>
  </si>
  <si>
    <t>21h 43m 30s</t>
  </si>
  <si>
    <t>SAO 33693</t>
  </si>
  <si>
    <t>4.0, 12.3</t>
  </si>
  <si>
    <t>Zeta Aquarii</t>
  </si>
  <si>
    <t>22h 28m 50s</t>
  </si>
  <si>
    <t>-00° 01' 50"</t>
  </si>
  <si>
    <t>4.3, 4.5</t>
  </si>
  <si>
    <t>1.8"</t>
  </si>
  <si>
    <t>S347 SAO 146107</t>
  </si>
  <si>
    <t>32 Eridani</t>
  </si>
  <si>
    <t>Achird, Eta Cassiopeiae</t>
  </si>
  <si>
    <t>Sigma Cassiopeiae</t>
  </si>
  <si>
    <t>SAO 35947</t>
  </si>
  <si>
    <t>23h 59m 00s</t>
  </si>
  <si>
    <t>5.0, 7.1</t>
  </si>
  <si>
    <t>3.0"</t>
  </si>
  <si>
    <t>2 - 10</t>
  </si>
  <si>
    <t>2.1</t>
  </si>
  <si>
    <t>IC 434 / B33</t>
  </si>
  <si>
    <t>2.2</t>
  </si>
  <si>
    <t>2.6, 4.9</t>
  </si>
  <si>
    <t>Delta Cephei, Yellow / Blue</t>
  </si>
  <si>
    <t>17h 17m 06s</t>
  </si>
  <si>
    <t>10h 44m 00s</t>
  </si>
  <si>
    <t>12h 40m 00s</t>
  </si>
  <si>
    <t>12h 19m 00s</t>
  </si>
  <si>
    <t>NGC 6712</t>
  </si>
  <si>
    <t>18h 53m 06s</t>
  </si>
  <si>
    <t>-08° 42' 00"</t>
  </si>
  <si>
    <t>7'</t>
  </si>
  <si>
    <t>NGC 55</t>
  </si>
  <si>
    <t>00h 14m 52s</t>
  </si>
  <si>
    <t>-39° 11' 00"</t>
  </si>
  <si>
    <t>Sci</t>
  </si>
  <si>
    <t>NGC 246</t>
  </si>
  <si>
    <t>00h 47m 00s</t>
  </si>
  <si>
    <t>-11° 53' 00"</t>
  </si>
  <si>
    <t>240"x210"</t>
  </si>
  <si>
    <t>NGC 288</t>
  </si>
  <si>
    <t>00h 52m 48s</t>
  </si>
  <si>
    <t>-26° 35' 00"</t>
  </si>
  <si>
    <t>14'</t>
  </si>
  <si>
    <t>4.6, 4.7</t>
  </si>
  <si>
    <t>Melotte 20</t>
  </si>
  <si>
    <t>Melotte 25</t>
  </si>
  <si>
    <t>Melotte 111</t>
  </si>
  <si>
    <t>02h 03m 54s</t>
  </si>
  <si>
    <t>NGC 1316</t>
  </si>
  <si>
    <t>03h 22m 42s</t>
  </si>
  <si>
    <t>-37° 12' 00"</t>
  </si>
  <si>
    <t>NGC 1360</t>
  </si>
  <si>
    <t>03h 33m 18s</t>
  </si>
  <si>
    <t>-25° 51' 00"</t>
  </si>
  <si>
    <t>390"</t>
  </si>
  <si>
    <t>NGC 1514</t>
  </si>
  <si>
    <t>04h 09m 12s</t>
  </si>
  <si>
    <t>30° 47' 00"</t>
  </si>
  <si>
    <t>2'</t>
  </si>
  <si>
    <t>NGC 2194</t>
  </si>
  <si>
    <t>06h 13m 48s</t>
  </si>
  <si>
    <t>12° 48' 00"</t>
  </si>
  <si>
    <t>10'</t>
  </si>
  <si>
    <t>Beta</t>
  </si>
  <si>
    <t>NGC 2539</t>
  </si>
  <si>
    <t>22'</t>
  </si>
  <si>
    <t>-12° 50' 00"</t>
  </si>
  <si>
    <t>08h 10m 42s</t>
  </si>
  <si>
    <t>20h 41m 30s</t>
  </si>
  <si>
    <t>45° 17' 00"</t>
  </si>
  <si>
    <t>Alpha Cyg</t>
  </si>
  <si>
    <t>S232 Deneb</t>
  </si>
  <si>
    <t>Star w/ Milky Way</t>
  </si>
  <si>
    <t>S223 Albireo</t>
  </si>
  <si>
    <t>S16 Almach</t>
  </si>
  <si>
    <t>NGC 7184</t>
  </si>
  <si>
    <t>22h 02m 42s</t>
  </si>
  <si>
    <t>-20° 49' 00"</t>
  </si>
  <si>
    <t>NGC 134</t>
  </si>
  <si>
    <t>-33° 15' 00"</t>
  </si>
  <si>
    <t>5.8'</t>
  </si>
  <si>
    <t>00h 30m 24s</t>
  </si>
  <si>
    <t>S229 Sadr</t>
  </si>
  <si>
    <t>20h 22m 12s</t>
  </si>
  <si>
    <t>40° 16' 00"</t>
  </si>
  <si>
    <t>Gamma Cyg</t>
  </si>
  <si>
    <t>NGC 7631</t>
  </si>
  <si>
    <t>23h 21m 24s</t>
  </si>
  <si>
    <t>08° 13' 00"</t>
  </si>
  <si>
    <t>23h 20m 42s</t>
  </si>
  <si>
    <t>NGC 7626</t>
  </si>
  <si>
    <t>S24 Algol</t>
  </si>
  <si>
    <t>Beta Per</t>
  </si>
  <si>
    <t>03h 08m 06s</t>
  </si>
  <si>
    <t>40° 57' 00"</t>
  </si>
  <si>
    <t>Variable Star</t>
  </si>
  <si>
    <t>S20 Mira</t>
  </si>
  <si>
    <t>02h 19m 18s</t>
  </si>
  <si>
    <t>02° 59' 00"</t>
  </si>
  <si>
    <t>Diffuse Nebula</t>
  </si>
  <si>
    <t>Double Star</t>
  </si>
  <si>
    <t>2.5'</t>
  </si>
  <si>
    <t>1.9'</t>
  </si>
  <si>
    <t>Owl or E.T. Cluster</t>
  </si>
  <si>
    <t>NGC 281</t>
  </si>
  <si>
    <t>56° 37' 00"</t>
  </si>
  <si>
    <t>35'</t>
  </si>
  <si>
    <t>Nebula + Cluster</t>
  </si>
  <si>
    <t>Sort 1</t>
  </si>
  <si>
    <t>Sort 2</t>
  </si>
  <si>
    <t>8.7'</t>
  </si>
  <si>
    <t>175'x110'</t>
  </si>
  <si>
    <t>Emis./Refl. Nebula</t>
  </si>
  <si>
    <t>Trifid Nebula</t>
  </si>
  <si>
    <t>Brocchi's Cluster / Coathanger</t>
  </si>
  <si>
    <t>Antennae / Ringtail Galaxy</t>
  </si>
  <si>
    <t>Jewel Box / Kappa Crucis</t>
  </si>
  <si>
    <t>Christmas Tree / Cone Nebula</t>
  </si>
  <si>
    <t>Pac-Man, Giant Comma Neb.</t>
  </si>
  <si>
    <t>Magnitude</t>
  </si>
  <si>
    <t>Common Name / Comments</t>
  </si>
  <si>
    <t>Size (min.)</t>
  </si>
  <si>
    <t>S285 Heka</t>
  </si>
  <si>
    <t>05h 35m 08s</t>
  </si>
  <si>
    <t>09° 56' 08"</t>
  </si>
  <si>
    <t>3.6, 5.5</t>
  </si>
  <si>
    <t>4.4"</t>
  </si>
  <si>
    <t>Lambda (Meissa)</t>
  </si>
  <si>
    <t>SAO 132406</t>
  </si>
  <si>
    <t>05h 38m 45s</t>
  </si>
  <si>
    <t>-02° 36' 00"</t>
  </si>
  <si>
    <t>0.2"-42.6"</t>
  </si>
  <si>
    <t>Multiple Star</t>
  </si>
  <si>
    <t>Sigma</t>
  </si>
  <si>
    <t>06h 28m 49s</t>
  </si>
  <si>
    <t>-07° 01' 59"</t>
  </si>
  <si>
    <t>7.3", 2.6"</t>
  </si>
  <si>
    <t>S67 Sirius</t>
  </si>
  <si>
    <t>06h 45m 09s</t>
  </si>
  <si>
    <t>-16° 42' 58"</t>
  </si>
  <si>
    <t>-1.47, 8.44</t>
  </si>
  <si>
    <t>4.6"</t>
  </si>
  <si>
    <t>Sirius</t>
  </si>
  <si>
    <t>S78 Castor</t>
  </si>
  <si>
    <t>07h 34m 36s</t>
  </si>
  <si>
    <t>31° 53' 18"</t>
  </si>
  <si>
    <t>3.9", 70"</t>
  </si>
  <si>
    <t>Castor</t>
  </si>
  <si>
    <t>SAO 174198</t>
  </si>
  <si>
    <t>07h 38m 49s</t>
  </si>
  <si>
    <t>-26° 48' 06"</t>
  </si>
  <si>
    <t>4.5, 4.6</t>
  </si>
  <si>
    <t>9.9"</t>
  </si>
  <si>
    <t>Kappa</t>
  </si>
  <si>
    <t>S85</t>
  </si>
  <si>
    <t>08h 09m 32s</t>
  </si>
  <si>
    <t>-47° 20' 12"</t>
  </si>
  <si>
    <t>1.8, 4.2</t>
  </si>
  <si>
    <t>41.2"</t>
  </si>
  <si>
    <t>S100 Regulus</t>
  </si>
  <si>
    <t>10h 08m 22s</t>
  </si>
  <si>
    <t>11° 58' 02"</t>
  </si>
  <si>
    <t>1.4, 8.1</t>
  </si>
  <si>
    <t>177"</t>
  </si>
  <si>
    <t>Regulus, Blue / Orange</t>
  </si>
  <si>
    <t>S102 Algeiba</t>
  </si>
  <si>
    <t>10h 19m 58s</t>
  </si>
  <si>
    <t>S129 Poririma</t>
  </si>
  <si>
    <t>12h 41m 40s</t>
  </si>
  <si>
    <t>-01° 26' 58"</t>
  </si>
  <si>
    <t>3.7, 3.6</t>
  </si>
  <si>
    <t>1.5" Varies</t>
  </si>
  <si>
    <t>S137 Mizar</t>
  </si>
  <si>
    <t>13h 23m 55s</t>
  </si>
  <si>
    <t>54° 55' 25"</t>
  </si>
  <si>
    <t>14.4"</t>
  </si>
  <si>
    <t>Mizar</t>
  </si>
  <si>
    <t>SAO 28751</t>
  </si>
  <si>
    <t>13h 25m 14s</t>
  </si>
  <si>
    <t>54° 59' 17"</t>
  </si>
  <si>
    <t>2.1, 4.0</t>
  </si>
  <si>
    <t>708.7"</t>
  </si>
  <si>
    <t>Mizar &amp; Alcor</t>
  </si>
  <si>
    <t>SAO 159763</t>
  </si>
  <si>
    <t>16h 12m 00s</t>
  </si>
  <si>
    <t>-19° 27' 39"</t>
  </si>
  <si>
    <t>4.1, 6.3</t>
  </si>
  <si>
    <t>41", .9", 2.3"</t>
  </si>
  <si>
    <t>Nu, Double / Double</t>
  </si>
  <si>
    <t>S177 Antares</t>
  </si>
  <si>
    <t>16h 29m 24s</t>
  </si>
  <si>
    <t>-26° 25' 55"</t>
  </si>
  <si>
    <t>1.1, 5.4</t>
  </si>
  <si>
    <t>2.6"</t>
  </si>
  <si>
    <t>Antares, Red / Green</t>
  </si>
  <si>
    <t>S190 Rasalgethi</t>
  </si>
  <si>
    <t>17h 14m 39s</t>
  </si>
  <si>
    <t>14° 23' 25"</t>
  </si>
  <si>
    <t>Alpha, Red / Green</t>
  </si>
  <si>
    <t>S334 / S335</t>
  </si>
  <si>
    <t>18h 44m 20s</t>
  </si>
  <si>
    <t>39° 40' 12"</t>
  </si>
  <si>
    <t>Eps, Double / Double</t>
  </si>
  <si>
    <t>SAO 124068</t>
  </si>
  <si>
    <t>18h 56m 15s</t>
  </si>
  <si>
    <t>04° 12' 08"</t>
  </si>
  <si>
    <t>4.6, 5.0</t>
  </si>
  <si>
    <t>22.3"</t>
  </si>
  <si>
    <t>Theta (Alya)</t>
  </si>
  <si>
    <t>19h 30m 43s</t>
  </si>
  <si>
    <t>27° 57' 35"</t>
  </si>
  <si>
    <t>3.1, 5.1</t>
  </si>
  <si>
    <t>34.4"</t>
  </si>
  <si>
    <t>Beta, Blue / Gold</t>
  </si>
  <si>
    <t>SAO 163422</t>
  </si>
  <si>
    <t>20h 17m 39s</t>
  </si>
  <si>
    <t>-12° 30' 30"</t>
  </si>
  <si>
    <t>4.2, 3.6</t>
  </si>
  <si>
    <t>Alpha, Double / Double</t>
  </si>
  <si>
    <t>S342</t>
  </si>
  <si>
    <t>20h 46m 40s</t>
  </si>
  <si>
    <t>16° 07' 28"</t>
  </si>
  <si>
    <t>4.3, 5.1</t>
  </si>
  <si>
    <t>9.6"</t>
  </si>
  <si>
    <t>Del</t>
  </si>
  <si>
    <t>Gamma, Lemon / Lime</t>
  </si>
  <si>
    <t>SAO 34508</t>
  </si>
  <si>
    <t>22h 29m 10s</t>
  </si>
  <si>
    <t>58° 24' 54"</t>
  </si>
  <si>
    <t>41.0"</t>
  </si>
  <si>
    <t>SAO 61146</t>
  </si>
  <si>
    <t>08h 57m  07s</t>
  </si>
  <si>
    <t>32° 53' 56"</t>
  </si>
  <si>
    <t>N/A</t>
  </si>
  <si>
    <t>Star</t>
  </si>
  <si>
    <t>1.6, 1.6, 9</t>
  </si>
  <si>
    <t>4.6 - 5.6</t>
  </si>
  <si>
    <t>208", 2.6/2.3"</t>
  </si>
  <si>
    <t>378", 45", 6.6"</t>
  </si>
  <si>
    <t>Sigma 2 (59) "Rooney"</t>
  </si>
  <si>
    <t>8.9'</t>
  </si>
  <si>
    <t>9.3'</t>
  </si>
  <si>
    <t>15.1'</t>
  </si>
  <si>
    <t>11.7'</t>
  </si>
  <si>
    <t>14.5'</t>
  </si>
  <si>
    <t>20.0"x13.0"</t>
  </si>
  <si>
    <t>-00° 17' 00"</t>
  </si>
  <si>
    <t>Const.</t>
  </si>
  <si>
    <t>Check √</t>
  </si>
  <si>
    <t>SAO 21732</t>
  </si>
  <si>
    <t>00h 49m 06s</t>
  </si>
  <si>
    <t>57° 49' 00"</t>
  </si>
  <si>
    <t>3.5, 7.2</t>
  </si>
  <si>
    <t>12"</t>
  </si>
  <si>
    <t>03h 54m 18s</t>
  </si>
  <si>
    <t>-02° 57' 00"</t>
  </si>
  <si>
    <t>4.7, 5.9</t>
  </si>
  <si>
    <t>6.8"</t>
  </si>
  <si>
    <t>R Leporis</t>
  </si>
  <si>
    <t>Hind's Crimson Star</t>
  </si>
  <si>
    <t>04h 59m 36s</t>
  </si>
  <si>
    <t>-14° 48' 00"</t>
  </si>
  <si>
    <t>-</t>
  </si>
  <si>
    <t>Supernova Rem.</t>
  </si>
  <si>
    <t>3.7 - 8.8</t>
  </si>
  <si>
    <t>Orion Nebula / Trapezium</t>
  </si>
  <si>
    <t>NGC 2017</t>
  </si>
  <si>
    <t>05h 39m 18s</t>
  </si>
  <si>
    <t>-17° 51' 00"</t>
  </si>
  <si>
    <t>6.4 - 9.5</t>
  </si>
  <si>
    <t>h 3780, also Open Cluster</t>
  </si>
  <si>
    <t>SAO 170759</t>
  </si>
  <si>
    <t>05h 44m 30s</t>
  </si>
  <si>
    <t>-22° 27' 00"</t>
  </si>
  <si>
    <t>3.6, 6.3</t>
  </si>
  <si>
    <t>96.3"</t>
  </si>
  <si>
    <t>Gamma Leporis</t>
  </si>
  <si>
    <t>06h 46m 12s</t>
  </si>
  <si>
    <t>59° 27' 00"</t>
  </si>
  <si>
    <t>4.8, 6.0</t>
  </si>
  <si>
    <t>4.8 - 7.3</t>
  </si>
  <si>
    <t>5.4 - 7.3</t>
  </si>
  <si>
    <t>Lyn</t>
  </si>
  <si>
    <t>12 Lyncis</t>
  </si>
  <si>
    <t>SAO 173349</t>
  </si>
  <si>
    <t>07h 16m 36s</t>
  </si>
  <si>
    <t>-23° 19' 00"</t>
  </si>
  <si>
    <t>26.6"</t>
  </si>
  <si>
    <t>Zeta Cancri</t>
  </si>
  <si>
    <t>Can</t>
  </si>
  <si>
    <t>08h 12m 12s</t>
  </si>
  <si>
    <t>17° 39' 00"</t>
  </si>
  <si>
    <t>5.6 - 6.3</t>
  </si>
  <si>
    <t>2.6, 3.8</t>
  </si>
  <si>
    <t>19° 51' 00"</t>
  </si>
  <si>
    <t>54 Leonis</t>
  </si>
  <si>
    <t>4.3, 6.3</t>
  </si>
  <si>
    <t>SAO 81583</t>
  </si>
  <si>
    <t>10h 55m 36s</t>
  </si>
  <si>
    <t>24° 45' 00"</t>
  </si>
  <si>
    <t>6.5"</t>
  </si>
  <si>
    <t>Xi Ursa Majoris</t>
  </si>
  <si>
    <t>11h 18m 12s</t>
  </si>
  <si>
    <t>31° 32' 00"</t>
  </si>
  <si>
    <t>4.3, 4.8</t>
  </si>
  <si>
    <t>1.6"</t>
  </si>
  <si>
    <t>12h 35m 06s</t>
  </si>
  <si>
    <t>18° 23' 00"</t>
  </si>
  <si>
    <t>5.1, 6.3</t>
  </si>
  <si>
    <t>20.3"</t>
  </si>
  <si>
    <t>24 Coma Berenices, Color</t>
  </si>
  <si>
    <t>S302 SAO 100160</t>
  </si>
  <si>
    <t>S297 SAO 62484</t>
  </si>
  <si>
    <t>S293 SAO 97645/6</t>
  </si>
  <si>
    <t>S288 SAO 25939</t>
  </si>
  <si>
    <t>S277 SAO 130805</t>
  </si>
  <si>
    <t>Y Canum Venat.</t>
  </si>
  <si>
    <t>12h 45m 06s</t>
  </si>
  <si>
    <t>45° 26' 00"</t>
  </si>
  <si>
    <t>La Superba (Red)</t>
  </si>
  <si>
    <t>12h 56m 00s</t>
  </si>
  <si>
    <t>38° 19' 00"</t>
  </si>
  <si>
    <t>2.9, 5.6</t>
  </si>
  <si>
    <t>Cor Caroli (Grand Pair)</t>
  </si>
  <si>
    <t>S133 SAO 63257</t>
  </si>
  <si>
    <t>19.4"</t>
  </si>
  <si>
    <t>S154 SAO 83500</t>
  </si>
  <si>
    <t>14h 45m 00s</t>
  </si>
  <si>
    <t>27° 04' 00"</t>
  </si>
  <si>
    <t>2.3, 4.5</t>
  </si>
  <si>
    <t>2.8"</t>
  </si>
  <si>
    <t>Izar (Epsilon Bootis)</t>
  </si>
  <si>
    <t>Boo</t>
  </si>
  <si>
    <t>15h 24m 30s</t>
  </si>
  <si>
    <t>37° 23' 00"</t>
  </si>
  <si>
    <t>4.3 - 7.6</t>
  </si>
  <si>
    <t>S316 SAO 64686/7</t>
  </si>
  <si>
    <t>11h 03m 06s</t>
  </si>
  <si>
    <t>07° 37' 40"</t>
  </si>
  <si>
    <t>44.5"</t>
  </si>
  <si>
    <t>March 4, 2004 Opposition</t>
  </si>
  <si>
    <t>Nov. 7, 2005 Opposition</t>
  </si>
  <si>
    <t>02h 50m 52s</t>
  </si>
  <si>
    <t>15° 54' 10"</t>
  </si>
  <si>
    <t>10.2'x9.5'</t>
  </si>
  <si>
    <t>73'x45'</t>
  </si>
  <si>
    <t>178'</t>
  </si>
  <si>
    <t>Mu Bootis</t>
  </si>
  <si>
    <t>15h 39m 23s</t>
  </si>
  <si>
    <t>36° 38' 23"</t>
  </si>
  <si>
    <t>5.0, 6.0</t>
  </si>
  <si>
    <t>6.4"</t>
  </si>
  <si>
    <t>S318 SAO 64833/4</t>
  </si>
  <si>
    <t>CrB</t>
  </si>
  <si>
    <t>Zeta Coronae Borealis</t>
  </si>
  <si>
    <t>Xi Scorpii</t>
  </si>
  <si>
    <t>0.5"-7.6"</t>
  </si>
  <si>
    <t>-11° 22' 00"</t>
  </si>
  <si>
    <t>16h 04m 24s</t>
  </si>
  <si>
    <t>S319 SAO 159665</t>
  </si>
  <si>
    <t>13.6"</t>
  </si>
  <si>
    <t>S172 SAO 159682</t>
  </si>
  <si>
    <t>Acrab / Graffias (Beta Scorpii)</t>
  </si>
  <si>
    <t>16h 05m 26s</t>
  </si>
  <si>
    <t>-19° 48' 26"</t>
  </si>
  <si>
    <t>4.4 - 7.8</t>
  </si>
  <si>
    <t>3.5, 5.4</t>
  </si>
  <si>
    <t>4.9, 4.9</t>
  </si>
  <si>
    <t>62"</t>
  </si>
  <si>
    <t>SAO 30447</t>
  </si>
  <si>
    <t>17h 32m 12s</t>
  </si>
  <si>
    <t>55° 11' 00"</t>
  </si>
  <si>
    <t>Kuma (Nu Draconis), Grand</t>
  </si>
  <si>
    <t>18h 01m 30s</t>
  </si>
  <si>
    <t>5.0, 5.1</t>
  </si>
  <si>
    <t>6.3"</t>
  </si>
  <si>
    <t>95 Herculis</t>
  </si>
  <si>
    <t>S329 SAO 85647/8</t>
  </si>
  <si>
    <t>21° 35' 30"</t>
  </si>
  <si>
    <t>Ari</t>
  </si>
  <si>
    <t>01h 53m 32s</t>
  </si>
  <si>
    <t>00h 39m 56s</t>
  </si>
  <si>
    <t>21° 26' 19"</t>
  </si>
  <si>
    <t>5.4, 8.7</t>
  </si>
  <si>
    <t>6.6"</t>
  </si>
  <si>
    <t>55, Orange / Blue</t>
  </si>
  <si>
    <t>19° 17' 38"</t>
  </si>
  <si>
    <t>7.8"</t>
  </si>
  <si>
    <t>Gamma</t>
  </si>
  <si>
    <t>S262  Mesarthim</t>
  </si>
  <si>
    <t>S252</t>
  </si>
  <si>
    <t>42° 19' 47"</t>
  </si>
  <si>
    <t>2.3, 4.8</t>
  </si>
  <si>
    <t>9.8"</t>
  </si>
  <si>
    <t xml:space="preserve">Orange / Blue (Gamma) </t>
  </si>
  <si>
    <t>SAO 129752</t>
  </si>
  <si>
    <t>02h 12m 48s</t>
  </si>
  <si>
    <t>-02° 23' 37"</t>
  </si>
  <si>
    <t>5.7, 7.7</t>
  </si>
  <si>
    <t>16.5"</t>
  </si>
  <si>
    <t>S269</t>
  </si>
  <si>
    <t>02h 29m 04s</t>
  </si>
  <si>
    <t>67° 24' 09"</t>
  </si>
  <si>
    <t>S19 Polaris</t>
  </si>
  <si>
    <t>02h 31m 49s</t>
  </si>
  <si>
    <t>89° 15' 51"</t>
  </si>
  <si>
    <t>2.0, 8.2</t>
  </si>
  <si>
    <t>18.4"</t>
  </si>
  <si>
    <t>2.5", 7.2"</t>
  </si>
  <si>
    <t>Triple Star</t>
  </si>
  <si>
    <t>Iota, Yellow / Blue / Blue</t>
  </si>
  <si>
    <t>4.6, 7, 8.4</t>
  </si>
  <si>
    <t>Pole Star</t>
  </si>
  <si>
    <t>-40° 18' 17"</t>
  </si>
  <si>
    <t>3.2, 4.3</t>
  </si>
  <si>
    <t>4.5"</t>
  </si>
  <si>
    <t>Theta, White / White</t>
  </si>
  <si>
    <t>05h 14m 32s</t>
  </si>
  <si>
    <t>-08° 12' 06"</t>
  </si>
  <si>
    <t>0.1, 10.4</t>
  </si>
  <si>
    <t>9.5"</t>
  </si>
  <si>
    <t>Blue / White</t>
  </si>
  <si>
    <t>S287</t>
  </si>
  <si>
    <t>UMi</t>
  </si>
  <si>
    <t>S41 Rigel</t>
  </si>
  <si>
    <t>Ant</t>
  </si>
  <si>
    <t>Hyd</t>
  </si>
  <si>
    <t>2.4'</t>
  </si>
  <si>
    <t>Collinder 399</t>
  </si>
  <si>
    <t>05h 32m 00s</t>
  </si>
  <si>
    <t>2.2, 6.3</t>
  </si>
  <si>
    <t>2.8, 6.9</t>
  </si>
  <si>
    <t>Iota</t>
  </si>
  <si>
    <t>SAO 132323</t>
  </si>
  <si>
    <t>-05° 55' 00"</t>
  </si>
  <si>
    <t>NGC 2266</t>
  </si>
  <si>
    <t>06h 43m 18s</t>
  </si>
  <si>
    <t>26° 58' 00"</t>
  </si>
  <si>
    <t>6'</t>
  </si>
  <si>
    <t>Striking Colors</t>
  </si>
  <si>
    <t>5.5'x4.5'</t>
  </si>
  <si>
    <t>5'x3.5'</t>
  </si>
  <si>
    <t>5'</t>
  </si>
  <si>
    <t>7.5'x5.5'</t>
  </si>
  <si>
    <t>9.5'x4.5'</t>
  </si>
  <si>
    <t>7 'x 4'</t>
  </si>
  <si>
    <t>5.4'x4.4'</t>
  </si>
  <si>
    <t>9.5 'x 3.2'</t>
  </si>
  <si>
    <t>5.4 'x 4.8'</t>
  </si>
  <si>
    <t>12.6'</t>
  </si>
  <si>
    <t>7.1'x5.2'</t>
  </si>
  <si>
    <t>9.3'x5.4'</t>
  </si>
  <si>
    <t>16.2'</t>
  </si>
  <si>
    <t>7'x3'</t>
  </si>
  <si>
    <t>10'x6'</t>
  </si>
  <si>
    <t>32'x6'</t>
  </si>
  <si>
    <t>4'x3'</t>
  </si>
  <si>
    <t>60'x10'</t>
  </si>
  <si>
    <t>3.4'x3.3'</t>
  </si>
  <si>
    <t>11'x7'</t>
  </si>
  <si>
    <t>19'x8'</t>
  </si>
  <si>
    <t>17.4'</t>
  </si>
  <si>
    <t>1.7"-10.3"</t>
  </si>
  <si>
    <t>0.8"-6.1"</t>
  </si>
  <si>
    <t>2.3"-108"</t>
  </si>
  <si>
    <t>5.2'x2.3'</t>
  </si>
  <si>
    <t>80'</t>
  </si>
  <si>
    <t>15'</t>
  </si>
  <si>
    <t>14.1'</t>
  </si>
  <si>
    <t>26.3'</t>
  </si>
  <si>
    <t>13.5'</t>
  </si>
  <si>
    <t>Iota, Yellow / Blue</t>
  </si>
  <si>
    <t>Mars</t>
  </si>
  <si>
    <t>20.2"</t>
  </si>
  <si>
    <t>Planet</t>
  </si>
  <si>
    <t>Jupiter</t>
  </si>
  <si>
    <t>Saturn</t>
  </si>
  <si>
    <t>06h 42m 30s</t>
  </si>
  <si>
    <t>22° 24' 26"</t>
  </si>
  <si>
    <t>Dec. 31, 2003 Opposition</t>
  </si>
  <si>
    <t>Uranus</t>
  </si>
  <si>
    <t>22h 27m 46s</t>
  </si>
  <si>
    <t>10° 30' 01"</t>
  </si>
  <si>
    <t>Aug. 28, 2004 Opposition</t>
  </si>
  <si>
    <t>3.7"</t>
  </si>
  <si>
    <t>Neptune</t>
  </si>
  <si>
    <t>21h 05m 55s</t>
  </si>
  <si>
    <t>16° 41' 48"</t>
  </si>
  <si>
    <t>2.3"</t>
  </si>
  <si>
    <t>Aug. 6, 2004 Opposition</t>
  </si>
  <si>
    <t>Pluto</t>
  </si>
  <si>
    <t>17h 22m 35s</t>
  </si>
  <si>
    <t>14° 13' 43"</t>
  </si>
  <si>
    <t>0.1"</t>
  </si>
  <si>
    <t>June 12, 2004 Opposition</t>
  </si>
  <si>
    <t>Date:</t>
  </si>
  <si>
    <t>NGC 2477</t>
  </si>
  <si>
    <t>07h 52m 18s</t>
  </si>
  <si>
    <t>-38° 33' 00"</t>
  </si>
  <si>
    <t>* Transit time is when the object is highest overhead (it crosses the meridian).  Time is accurate for cities centered in their time zone such as New Orleans.</t>
  </si>
  <si>
    <t xml:space="preserve">  Actual transit across the meridian could vary by 30 minutes or so.  All times are Standard Time for your time zone.  Add one hour for Daylight Savings Time.</t>
  </si>
  <si>
    <t>110'</t>
  </si>
  <si>
    <t>16.6'</t>
  </si>
  <si>
    <t>11.2'</t>
  </si>
  <si>
    <t>22.0'x16.0'</t>
  </si>
  <si>
    <t>7.1'</t>
  </si>
  <si>
    <t>7.8'</t>
  </si>
  <si>
    <t>9.1'</t>
  </si>
  <si>
    <t>19'</t>
  </si>
  <si>
    <t>60'x35'</t>
  </si>
  <si>
    <t>13'</t>
  </si>
  <si>
    <t>40'</t>
  </si>
  <si>
    <t>9'</t>
  </si>
  <si>
    <t>11'</t>
  </si>
  <si>
    <t>15.0'x12.0'</t>
  </si>
  <si>
    <t>7.2'</t>
  </si>
  <si>
    <t>8.0'x5.7'</t>
  </si>
  <si>
    <t>1.4'x1.0'</t>
  </si>
  <si>
    <t>27.0'x24.0'</t>
  </si>
  <si>
    <t>5.9'</t>
  </si>
  <si>
    <t>2.8'</t>
  </si>
  <si>
    <t>28.0'x23.0'</t>
  </si>
  <si>
    <t>12.9'</t>
  </si>
  <si>
    <t>12.3'</t>
  </si>
  <si>
    <t>32'</t>
  </si>
  <si>
    <t>2.2'</t>
  </si>
  <si>
    <t>NGC 7635</t>
  </si>
  <si>
    <t>61° 12' 00"</t>
  </si>
  <si>
    <t>Bubble Nebula</t>
  </si>
  <si>
    <t>NGC 6946</t>
  </si>
  <si>
    <t>20h 34m 48s</t>
  </si>
  <si>
    <t>60° 09' 00"</t>
  </si>
  <si>
    <t>11.0'x10.0'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</si>
</sst>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"/>
    <numFmt numFmtId="165" formatCode="00.00"/>
    <numFmt numFmtId="166" formatCode="00.0"/>
    <numFmt numFmtId="167" formatCode="00"/>
    <numFmt numFmtId="168" formatCode="&quot;M&quot;0#"/>
    <numFmt numFmtId="169" formatCode="&quot;M&quot;##"/>
    <numFmt numFmtId="170" formatCode="0.0"/>
    <numFmt numFmtId="171" formatCode="mmmmm"/>
    <numFmt numFmtId="172" formatCode="mm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m/d/yy"/>
    <numFmt numFmtId="177" formatCode="m/d"/>
    <numFmt numFmtId="178" formatCode="m/d/yy\ \&amp;\ &quot;Transit&quot;"/>
    <numFmt numFmtId="179" formatCode="m/d/yy&quot; Transit&quot;"/>
    <numFmt numFmtId="180" formatCode="m/d/yy&quot; 45° East&quot;"/>
    <numFmt numFmtId="181" formatCode="m/d/yy&quot; 45° West&quot;"/>
    <numFmt numFmtId="182" formatCode="##&quot;h &quot;##&quot;m &quot;##&quot;s&quot;"/>
    <numFmt numFmtId="183" formatCode="00&quot;h &quot;00&quot;m &quot;00&quot;s&quot;"/>
    <numFmt numFmtId="184" formatCode="00&quot;° &quot;00&quot;' &quot;00&quot;''&quot;"/>
    <numFmt numFmtId="185" formatCode="00&quot;° &quot;00&quot;' &quot;00&quot;'&quot;&quot;&quot;"/>
    <numFmt numFmtId="186" formatCode="00&quot;° &quot;00&quot;' &quot;00&quot;&quot;&quot;&quot;"/>
    <numFmt numFmtId="187" formatCode="00&quot;° &quot;00&quot;' &quot;00&quot;&quot;"/>
    <numFmt numFmtId="188" formatCode="##&quot;° &quot;##&quot;' &quot;##&quot;s&quot;"/>
    <numFmt numFmtId="189" formatCode="00&quot;° &quot;00&quot;' &quot;00&quot;s&quot;"/>
    <numFmt numFmtId="190" formatCode="m/d/yy&quot; Transit*&quot;"/>
  </numFmts>
  <fonts count="6">
    <font>
      <sz val="10"/>
      <name val="Arial"/>
      <family val="0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80" fontId="1" fillId="0" borderId="1" xfId="0" applyNumberFormat="1" applyFont="1" applyBorder="1" applyAlignment="1">
      <alignment horizontal="center" wrapText="1"/>
    </xf>
    <xf numFmtId="181" fontId="1" fillId="0" borderId="1" xfId="0" applyNumberFormat="1" applyFont="1" applyBorder="1" applyAlignment="1">
      <alignment horizontal="center" wrapText="1"/>
    </xf>
    <xf numFmtId="176" fontId="4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167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18" fontId="0" fillId="0" borderId="1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70" fontId="0" fillId="0" borderId="0" xfId="0" applyNumberFormat="1" applyFont="1" applyBorder="1" applyAlignment="1">
      <alignment horizontal="center"/>
    </xf>
    <xf numFmtId="169" fontId="0" fillId="0" borderId="1" xfId="0" applyNumberFormat="1" applyFont="1" applyBorder="1" applyAlignment="1">
      <alignment horizontal="center"/>
    </xf>
    <xf numFmtId="170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" fontId="0" fillId="0" borderId="1" xfId="0" applyNumberFormat="1" applyFont="1" applyBorder="1" applyAlignment="1">
      <alignment horizontal="center"/>
    </xf>
    <xf numFmtId="183" fontId="0" fillId="0" borderId="1" xfId="0" applyNumberFormat="1" applyFont="1" applyBorder="1" applyAlignment="1">
      <alignment horizontal="center"/>
    </xf>
    <xf numFmtId="18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 quotePrefix="1">
      <alignment horizontal="right"/>
    </xf>
    <xf numFmtId="0" fontId="0" fillId="0" borderId="1" xfId="0" applyFont="1" applyBorder="1" applyAlignment="1" quotePrefix="1">
      <alignment/>
    </xf>
    <xf numFmtId="167" fontId="0" fillId="0" borderId="1" xfId="0" applyNumberFormat="1" applyFont="1" applyBorder="1" applyAlignment="1" quotePrefix="1">
      <alignment horizontal="center"/>
    </xf>
    <xf numFmtId="170" fontId="0" fillId="0" borderId="1" xfId="0" applyNumberFormat="1" applyFont="1" applyBorder="1" applyAlignment="1" quotePrefix="1">
      <alignment horizontal="center"/>
    </xf>
    <xf numFmtId="0" fontId="0" fillId="0" borderId="1" xfId="0" applyFont="1" applyBorder="1" applyAlignment="1" quotePrefix="1">
      <alignment horizontal="center"/>
    </xf>
    <xf numFmtId="166" fontId="0" fillId="0" borderId="1" xfId="0" applyNumberFormat="1" applyFont="1" applyBorder="1" applyAlignment="1">
      <alignment horizontal="center"/>
    </xf>
    <xf numFmtId="166" fontId="0" fillId="0" borderId="1" xfId="0" applyNumberFormat="1" applyFont="1" applyBorder="1" applyAlignment="1" quotePrefix="1">
      <alignment horizontal="center"/>
    </xf>
    <xf numFmtId="0" fontId="0" fillId="0" borderId="0" xfId="0" applyFont="1" applyBorder="1" applyAlignment="1">
      <alignment horizontal="right"/>
    </xf>
    <xf numFmtId="167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90" fontId="1" fillId="0" borderId="1" xfId="0" applyNumberFormat="1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2:U1080"/>
  <sheetViews>
    <sheetView showGridLines="0" tabSelected="1" workbookViewId="0" topLeftCell="A1">
      <pane ySplit="4" topLeftCell="BM5" activePane="bottomLeft" state="frozen"/>
      <selection pane="topLeft" activeCell="A1" sqref="A1"/>
      <selection pane="bottomLeft" activeCell="B318" sqref="B318"/>
    </sheetView>
  </sheetViews>
  <sheetFormatPr defaultColWidth="9.140625" defaultRowHeight="12.75"/>
  <cols>
    <col min="1" max="1" width="16.57421875" style="8" bestFit="1" customWidth="1"/>
    <col min="2" max="2" width="8.00390625" style="8" bestFit="1" customWidth="1"/>
    <col min="3" max="3" width="13.421875" style="8" hidden="1" customWidth="1"/>
    <col min="4" max="4" width="20.00390625" style="8" hidden="1" customWidth="1"/>
    <col min="5" max="5" width="11.7109375" style="8" bestFit="1" customWidth="1"/>
    <col min="6" max="6" width="10.421875" style="8" bestFit="1" customWidth="1"/>
    <col min="7" max="7" width="9.57421875" style="8" bestFit="1" customWidth="1"/>
    <col min="8" max="8" width="11.7109375" style="8" bestFit="1" customWidth="1"/>
    <col min="9" max="9" width="17.57421875" style="8" bestFit="1" customWidth="1"/>
    <col min="10" max="10" width="6.421875" style="8" bestFit="1" customWidth="1"/>
    <col min="11" max="11" width="26.7109375" style="7" bestFit="1" customWidth="1"/>
    <col min="12" max="12" width="10.00390625" style="7" bestFit="1" customWidth="1"/>
    <col min="13" max="13" width="15.421875" style="7" hidden="1" customWidth="1"/>
    <col min="14" max="14" width="15.7109375" style="7" customWidth="1"/>
    <col min="15" max="15" width="15.7109375" style="7" hidden="1" customWidth="1"/>
    <col min="16" max="17" width="7.28125" style="7" hidden="1" customWidth="1"/>
    <col min="18" max="21" width="9.140625" style="7" hidden="1" customWidth="1"/>
    <col min="22" max="16384" width="9.140625" style="7" customWidth="1"/>
  </cols>
  <sheetData>
    <row r="2" spans="2:7" ht="12.75">
      <c r="B2" s="8" t="s">
        <v>1498</v>
      </c>
      <c r="E2" s="5">
        <f ca="1">NOW()</f>
        <v>38913.51521064815</v>
      </c>
      <c r="G2" s="31" t="s">
        <v>585</v>
      </c>
    </row>
    <row r="4" spans="1:18" ht="25.5" customHeight="1">
      <c r="A4" s="1" t="s">
        <v>577</v>
      </c>
      <c r="B4" s="1" t="s">
        <v>1251</v>
      </c>
      <c r="C4" s="1"/>
      <c r="D4" s="1"/>
      <c r="E4" s="1" t="s">
        <v>1</v>
      </c>
      <c r="F4" s="1" t="s">
        <v>2</v>
      </c>
      <c r="G4" s="1" t="s">
        <v>1122</v>
      </c>
      <c r="H4" s="2" t="s">
        <v>1124</v>
      </c>
      <c r="I4" s="1" t="s">
        <v>578</v>
      </c>
      <c r="J4" s="1" t="s">
        <v>1250</v>
      </c>
      <c r="K4" s="1" t="s">
        <v>1123</v>
      </c>
      <c r="L4" s="2" t="s">
        <v>409</v>
      </c>
      <c r="M4" s="3">
        <f>E2</f>
        <v>38913.51521064815</v>
      </c>
      <c r="N4" s="32">
        <f>E2</f>
        <v>38913.51521064815</v>
      </c>
      <c r="O4" s="4">
        <f>E2</f>
        <v>38913.51521064815</v>
      </c>
      <c r="P4" s="8" t="s">
        <v>1111</v>
      </c>
      <c r="Q4" s="7" t="s">
        <v>1112</v>
      </c>
      <c r="R4" s="7" t="s">
        <v>183</v>
      </c>
    </row>
    <row r="5" spans="1:21" ht="16.5" customHeight="1">
      <c r="A5" s="9" t="s">
        <v>192</v>
      </c>
      <c r="B5" s="9"/>
      <c r="C5" s="9"/>
      <c r="D5" s="9"/>
      <c r="E5" s="9" t="s">
        <v>353</v>
      </c>
      <c r="F5" s="10" t="s">
        <v>633</v>
      </c>
      <c r="G5" s="9" t="s">
        <v>355</v>
      </c>
      <c r="H5" s="11" t="s">
        <v>354</v>
      </c>
      <c r="I5" s="9" t="s">
        <v>288</v>
      </c>
      <c r="J5" s="9" t="s">
        <v>289</v>
      </c>
      <c r="K5" s="12" t="s">
        <v>312</v>
      </c>
      <c r="L5" s="9" t="str">
        <f aca="true" t="shared" si="0" ref="L5:L36">transmon10(INT((LEFT(E5,2))))</f>
        <v>November</v>
      </c>
      <c r="M5" s="13">
        <f aca="true" t="shared" si="1" ref="M5:M21">N5-3/24+1</f>
        <v>2.0670832001522093</v>
      </c>
      <c r="N5" s="13">
        <f aca="true" t="shared" si="2" ref="N5:N36">transtime(S5,T5,U5,$E$2)</f>
        <v>1.1920832001522093</v>
      </c>
      <c r="O5" s="13">
        <f>N5+3/24</f>
        <v>1.3170832001522093</v>
      </c>
      <c r="P5" s="14">
        <f aca="true" t="shared" si="3" ref="P5:P36">INT(LEFT(E5,2)/2)</f>
        <v>0</v>
      </c>
      <c r="Q5" s="15" t="str">
        <f aca="true" t="shared" si="4" ref="Q5:Q36">IF(LEFT(F5,1)&lt;&gt;"-",LEFT(F5,2),LEFT(F5,3))</f>
        <v>-72</v>
      </c>
      <c r="R5" s="15">
        <f aca="true" t="shared" si="5" ref="R5:R132">Q5+100</f>
        <v>28</v>
      </c>
      <c r="S5" s="7" t="str">
        <f aca="true" t="shared" si="6" ref="S5:S36">LEFT(E5,2)</f>
        <v>00</v>
      </c>
      <c r="T5" s="7" t="str">
        <f aca="true" t="shared" si="7" ref="T5:T36">MID(E5,4,3)</f>
        <v> 24</v>
      </c>
      <c r="U5" s="7" t="str">
        <f aca="true" t="shared" si="8" ref="U5:U36">MID(E5,9,2)</f>
        <v>10</v>
      </c>
    </row>
    <row r="6" spans="1:21" ht="16.5" customHeight="1">
      <c r="A6" s="9" t="s">
        <v>1034</v>
      </c>
      <c r="B6" s="9"/>
      <c r="C6" s="9"/>
      <c r="D6" s="9"/>
      <c r="E6" s="9" t="s">
        <v>1035</v>
      </c>
      <c r="F6" s="10" t="s">
        <v>1036</v>
      </c>
      <c r="G6" s="9">
        <v>8</v>
      </c>
      <c r="H6" s="11" t="s">
        <v>1458</v>
      </c>
      <c r="I6" s="9" t="s">
        <v>291</v>
      </c>
      <c r="J6" s="9" t="s">
        <v>1037</v>
      </c>
      <c r="K6" s="12"/>
      <c r="L6" s="9" t="str">
        <f t="shared" si="0"/>
        <v>November</v>
      </c>
      <c r="M6" s="13">
        <f t="shared" si="1"/>
        <v>2.060624866818876</v>
      </c>
      <c r="N6" s="13">
        <f t="shared" si="2"/>
        <v>1.185624866818876</v>
      </c>
      <c r="O6" s="13">
        <f>N6+3/24</f>
        <v>1.310624866818876</v>
      </c>
      <c r="P6" s="14">
        <f t="shared" si="3"/>
        <v>0</v>
      </c>
      <c r="Q6" s="15" t="str">
        <f t="shared" si="4"/>
        <v>-39</v>
      </c>
      <c r="R6" s="15">
        <f t="shared" si="5"/>
        <v>61</v>
      </c>
      <c r="S6" s="7" t="str">
        <f t="shared" si="6"/>
        <v>00</v>
      </c>
      <c r="T6" s="7" t="str">
        <f t="shared" si="7"/>
        <v> 14</v>
      </c>
      <c r="U6" s="7" t="str">
        <f t="shared" si="8"/>
        <v>52</v>
      </c>
    </row>
    <row r="7" spans="1:21" ht="16.5" customHeight="1">
      <c r="A7" s="9" t="s">
        <v>1081</v>
      </c>
      <c r="B7" s="9"/>
      <c r="C7" s="9"/>
      <c r="D7" s="9"/>
      <c r="E7" s="10" t="s">
        <v>1084</v>
      </c>
      <c r="F7" s="10" t="s">
        <v>1082</v>
      </c>
      <c r="G7" s="9">
        <v>8.1</v>
      </c>
      <c r="H7" s="11" t="s">
        <v>1065</v>
      </c>
      <c r="I7" s="9" t="s">
        <v>291</v>
      </c>
      <c r="J7" s="11" t="s">
        <v>292</v>
      </c>
      <c r="K7" s="12"/>
      <c r="L7" s="9" t="str">
        <f t="shared" si="0"/>
        <v>November</v>
      </c>
      <c r="M7" s="13">
        <f t="shared" si="1"/>
        <v>2.071411903855913</v>
      </c>
      <c r="N7" s="13">
        <f t="shared" si="2"/>
        <v>1.196411903855913</v>
      </c>
      <c r="O7" s="13">
        <f aca="true" t="shared" si="9" ref="O7:O33">N7+3/24</f>
        <v>1.321411903855913</v>
      </c>
      <c r="P7" s="14">
        <f t="shared" si="3"/>
        <v>0</v>
      </c>
      <c r="Q7" s="15" t="str">
        <f t="shared" si="4"/>
        <v>-33</v>
      </c>
      <c r="R7" s="15">
        <f t="shared" si="5"/>
        <v>67</v>
      </c>
      <c r="S7" s="7" t="str">
        <f t="shared" si="6"/>
        <v>00</v>
      </c>
      <c r="T7" s="7" t="str">
        <f t="shared" si="7"/>
        <v> 30</v>
      </c>
      <c r="U7" s="7" t="str">
        <f t="shared" si="8"/>
        <v>24</v>
      </c>
    </row>
    <row r="8" spans="1:21" ht="16.5" customHeight="1">
      <c r="A8" s="9" t="s">
        <v>1042</v>
      </c>
      <c r="B8" s="9"/>
      <c r="C8" s="9"/>
      <c r="D8" s="9"/>
      <c r="E8" s="9" t="s">
        <v>1043</v>
      </c>
      <c r="F8" s="10" t="s">
        <v>1044</v>
      </c>
      <c r="G8" s="9">
        <v>8.1</v>
      </c>
      <c r="H8" s="11" t="s">
        <v>1045</v>
      </c>
      <c r="I8" s="9" t="s">
        <v>288</v>
      </c>
      <c r="J8" s="9" t="s">
        <v>1037</v>
      </c>
      <c r="K8" s="12"/>
      <c r="L8" s="9" t="str">
        <f t="shared" si="0"/>
        <v>November</v>
      </c>
      <c r="M8" s="13">
        <f t="shared" si="1"/>
        <v>2.0869674594114684</v>
      </c>
      <c r="N8" s="13">
        <f t="shared" si="2"/>
        <v>1.2119674594114684</v>
      </c>
      <c r="O8" s="13">
        <f t="shared" si="9"/>
        <v>1.3369674594114684</v>
      </c>
      <c r="P8" s="14">
        <f t="shared" si="3"/>
        <v>0</v>
      </c>
      <c r="Q8" s="15" t="str">
        <f t="shared" si="4"/>
        <v>-26</v>
      </c>
      <c r="R8" s="15">
        <f t="shared" si="5"/>
        <v>74</v>
      </c>
      <c r="S8" s="7" t="str">
        <f t="shared" si="6"/>
        <v>00</v>
      </c>
      <c r="T8" s="7" t="str">
        <f t="shared" si="7"/>
        <v> 52</v>
      </c>
      <c r="U8" s="7" t="str">
        <f t="shared" si="8"/>
        <v>48</v>
      </c>
    </row>
    <row r="9" spans="1:21" ht="16.5" customHeight="1">
      <c r="A9" s="9" t="s">
        <v>195</v>
      </c>
      <c r="B9" s="9"/>
      <c r="C9" s="9"/>
      <c r="D9" s="9"/>
      <c r="E9" s="9" t="s">
        <v>362</v>
      </c>
      <c r="F9" s="10" t="s">
        <v>661</v>
      </c>
      <c r="G9" s="9" t="s">
        <v>364</v>
      </c>
      <c r="H9" s="11" t="s">
        <v>363</v>
      </c>
      <c r="I9" s="6" t="s">
        <v>291</v>
      </c>
      <c r="J9" s="9" t="s">
        <v>292</v>
      </c>
      <c r="K9" s="12"/>
      <c r="L9" s="9" t="str">
        <f t="shared" si="0"/>
        <v>November</v>
      </c>
      <c r="M9" s="13">
        <f t="shared" si="1"/>
        <v>2.0833447742262834</v>
      </c>
      <c r="N9" s="13">
        <f t="shared" si="2"/>
        <v>1.2083447742262834</v>
      </c>
      <c r="O9" s="13">
        <f t="shared" si="9"/>
        <v>1.3333447742262834</v>
      </c>
      <c r="P9" s="14">
        <f t="shared" si="3"/>
        <v>0</v>
      </c>
      <c r="Q9" s="15" t="str">
        <f t="shared" si="4"/>
        <v>-25</v>
      </c>
      <c r="R9" s="15">
        <f t="shared" si="5"/>
        <v>75</v>
      </c>
      <c r="S9" s="7" t="str">
        <f t="shared" si="6"/>
        <v>00</v>
      </c>
      <c r="T9" s="7" t="str">
        <f t="shared" si="7"/>
        <v> 47</v>
      </c>
      <c r="U9" s="7" t="str">
        <f t="shared" si="8"/>
        <v>35</v>
      </c>
    </row>
    <row r="10" spans="1:21" ht="16.5" customHeight="1">
      <c r="A10" s="9" t="s">
        <v>194</v>
      </c>
      <c r="B10" s="9"/>
      <c r="C10" s="9"/>
      <c r="D10" s="9"/>
      <c r="E10" s="9" t="s">
        <v>359</v>
      </c>
      <c r="F10" s="10" t="s">
        <v>660</v>
      </c>
      <c r="G10" s="9" t="s">
        <v>361</v>
      </c>
      <c r="H10" s="11" t="s">
        <v>360</v>
      </c>
      <c r="I10" s="9" t="s">
        <v>291</v>
      </c>
      <c r="J10" s="9" t="s">
        <v>177</v>
      </c>
      <c r="K10" s="12"/>
      <c r="L10" s="9" t="str">
        <f t="shared" si="0"/>
        <v>November</v>
      </c>
      <c r="M10" s="13">
        <f t="shared" si="1"/>
        <v>2.0830669964485056</v>
      </c>
      <c r="N10" s="13">
        <f t="shared" si="2"/>
        <v>1.2080669964485056</v>
      </c>
      <c r="O10" s="13">
        <f t="shared" si="9"/>
        <v>1.3330669964485056</v>
      </c>
      <c r="P10" s="14">
        <f t="shared" si="3"/>
        <v>0</v>
      </c>
      <c r="Q10" s="15" t="str">
        <f t="shared" si="4"/>
        <v>-20</v>
      </c>
      <c r="R10" s="15">
        <f t="shared" si="5"/>
        <v>80</v>
      </c>
      <c r="S10" s="7" t="str">
        <f t="shared" si="6"/>
        <v>00</v>
      </c>
      <c r="T10" s="7" t="str">
        <f t="shared" si="7"/>
        <v> 47</v>
      </c>
      <c r="U10" s="7" t="str">
        <f t="shared" si="8"/>
        <v>11</v>
      </c>
    </row>
    <row r="11" spans="1:21" ht="16.5" customHeight="1">
      <c r="A11" s="9" t="s">
        <v>1038</v>
      </c>
      <c r="B11" s="9"/>
      <c r="C11" s="9"/>
      <c r="D11" s="9"/>
      <c r="E11" s="9" t="s">
        <v>1039</v>
      </c>
      <c r="F11" s="10" t="s">
        <v>1040</v>
      </c>
      <c r="G11" s="9">
        <v>8.5</v>
      </c>
      <c r="H11" s="11" t="s">
        <v>1041</v>
      </c>
      <c r="I11" s="9" t="s">
        <v>286</v>
      </c>
      <c r="J11" s="9" t="s">
        <v>177</v>
      </c>
      <c r="K11" s="12"/>
      <c r="L11" s="9" t="str">
        <f t="shared" si="0"/>
        <v>November</v>
      </c>
      <c r="M11" s="13">
        <f t="shared" si="1"/>
        <v>2.0829396816336905</v>
      </c>
      <c r="N11" s="13">
        <f t="shared" si="2"/>
        <v>1.2079396816336907</v>
      </c>
      <c r="O11" s="13">
        <f t="shared" si="9"/>
        <v>1.3329396816336907</v>
      </c>
      <c r="P11" s="14">
        <f t="shared" si="3"/>
        <v>0</v>
      </c>
      <c r="Q11" s="15" t="str">
        <f t="shared" si="4"/>
        <v>-11</v>
      </c>
      <c r="R11" s="15">
        <f>Q11+100</f>
        <v>89</v>
      </c>
      <c r="S11" s="7" t="str">
        <f t="shared" si="6"/>
        <v>00</v>
      </c>
      <c r="T11" s="7" t="str">
        <f t="shared" si="7"/>
        <v> 47</v>
      </c>
      <c r="U11" s="7" t="str">
        <f t="shared" si="8"/>
        <v>00</v>
      </c>
    </row>
    <row r="12" spans="1:21" ht="16.5" customHeight="1">
      <c r="A12" s="16">
        <v>74</v>
      </c>
      <c r="B12" s="16"/>
      <c r="C12" s="16"/>
      <c r="D12" s="16"/>
      <c r="E12" s="9" t="s">
        <v>937</v>
      </c>
      <c r="F12" s="10" t="s">
        <v>842</v>
      </c>
      <c r="G12" s="17">
        <v>9.2</v>
      </c>
      <c r="H12" s="9" t="s">
        <v>1347</v>
      </c>
      <c r="I12" s="9" t="s">
        <v>291</v>
      </c>
      <c r="J12" s="9" t="s">
        <v>175</v>
      </c>
      <c r="K12" s="12"/>
      <c r="L12" s="9" t="str">
        <f t="shared" si="0"/>
        <v>November</v>
      </c>
      <c r="M12" s="13">
        <f t="shared" si="1"/>
        <v>2.1174535705225797</v>
      </c>
      <c r="N12" s="13">
        <f t="shared" si="2"/>
        <v>1.2424535705225797</v>
      </c>
      <c r="O12" s="13">
        <f t="shared" si="9"/>
        <v>1.3674535705225797</v>
      </c>
      <c r="P12" s="14">
        <f t="shared" si="3"/>
        <v>0</v>
      </c>
      <c r="Q12" s="15" t="str">
        <f t="shared" si="4"/>
        <v>15</v>
      </c>
      <c r="R12" s="15">
        <f t="shared" si="5"/>
        <v>115</v>
      </c>
      <c r="S12" s="7" t="str">
        <f t="shared" si="6"/>
        <v>01</v>
      </c>
      <c r="T12" s="7" t="str">
        <f t="shared" si="7"/>
        <v> 36</v>
      </c>
      <c r="U12" s="7" t="str">
        <f t="shared" si="8"/>
        <v>42</v>
      </c>
    </row>
    <row r="13" spans="1:21" ht="16.5" customHeight="1">
      <c r="A13" s="9" t="s">
        <v>1392</v>
      </c>
      <c r="B13" s="9"/>
      <c r="C13" s="9"/>
      <c r="D13" s="9"/>
      <c r="E13" s="9" t="s">
        <v>1383</v>
      </c>
      <c r="F13" s="10" t="s">
        <v>1389</v>
      </c>
      <c r="G13" s="9" t="s">
        <v>1046</v>
      </c>
      <c r="H13" s="11" t="s">
        <v>1390</v>
      </c>
      <c r="I13" s="6" t="s">
        <v>1103</v>
      </c>
      <c r="J13" s="9" t="s">
        <v>1382</v>
      </c>
      <c r="K13" s="12" t="s">
        <v>1391</v>
      </c>
      <c r="L13" s="9" t="str">
        <f t="shared" si="0"/>
        <v>November</v>
      </c>
      <c r="M13" s="13">
        <f t="shared" si="1"/>
        <v>2.1291433853373944</v>
      </c>
      <c r="N13" s="13">
        <f t="shared" si="2"/>
        <v>1.2541433853373944</v>
      </c>
      <c r="O13" s="13">
        <f t="shared" si="9"/>
        <v>1.3791433853373944</v>
      </c>
      <c r="P13" s="14">
        <f t="shared" si="3"/>
        <v>0</v>
      </c>
      <c r="Q13" s="15" t="str">
        <f t="shared" si="4"/>
        <v>19</v>
      </c>
      <c r="R13" s="15">
        <f t="shared" si="5"/>
        <v>119</v>
      </c>
      <c r="S13" s="7" t="str">
        <f t="shared" si="6"/>
        <v>01</v>
      </c>
      <c r="T13" s="7" t="str">
        <f t="shared" si="7"/>
        <v> 53</v>
      </c>
      <c r="U13" s="7" t="str">
        <f t="shared" si="8"/>
        <v>32</v>
      </c>
    </row>
    <row r="14" spans="1:21" ht="16.5" customHeight="1">
      <c r="A14" s="9" t="s">
        <v>1393</v>
      </c>
      <c r="B14" s="9"/>
      <c r="C14" s="9"/>
      <c r="D14" s="9"/>
      <c r="E14" s="9" t="s">
        <v>1384</v>
      </c>
      <c r="F14" s="10" t="s">
        <v>1385</v>
      </c>
      <c r="G14" s="9" t="s">
        <v>1386</v>
      </c>
      <c r="H14" s="11" t="s">
        <v>1387</v>
      </c>
      <c r="I14" s="6" t="s">
        <v>1103</v>
      </c>
      <c r="J14" s="9" t="s">
        <v>175</v>
      </c>
      <c r="K14" s="18" t="s">
        <v>1388</v>
      </c>
      <c r="L14" s="9" t="str">
        <f t="shared" si="0"/>
        <v>November</v>
      </c>
      <c r="M14" s="13">
        <f t="shared" si="1"/>
        <v>2.0780322742262833</v>
      </c>
      <c r="N14" s="13">
        <f t="shared" si="2"/>
        <v>1.2030322742262833</v>
      </c>
      <c r="O14" s="13">
        <f t="shared" si="9"/>
        <v>1.3280322742262833</v>
      </c>
      <c r="P14" s="14">
        <f t="shared" si="3"/>
        <v>0</v>
      </c>
      <c r="Q14" s="15" t="str">
        <f t="shared" si="4"/>
        <v>21</v>
      </c>
      <c r="R14" s="15">
        <f t="shared" si="5"/>
        <v>121</v>
      </c>
      <c r="S14" s="7" t="str">
        <f t="shared" si="6"/>
        <v>00</v>
      </c>
      <c r="T14" s="7" t="str">
        <f t="shared" si="7"/>
        <v> 39</v>
      </c>
      <c r="U14" s="7" t="str">
        <f t="shared" si="8"/>
        <v>56</v>
      </c>
    </row>
    <row r="15" spans="1:21" ht="16.5" customHeight="1">
      <c r="A15" s="16">
        <v>33</v>
      </c>
      <c r="B15" s="16"/>
      <c r="C15" s="16"/>
      <c r="D15" s="16"/>
      <c r="E15" s="9" t="s">
        <v>904</v>
      </c>
      <c r="F15" s="10" t="s">
        <v>752</v>
      </c>
      <c r="G15" s="17">
        <v>5.7</v>
      </c>
      <c r="H15" s="9" t="s">
        <v>1348</v>
      </c>
      <c r="I15" s="9" t="s">
        <v>291</v>
      </c>
      <c r="J15" s="9" t="s">
        <v>61</v>
      </c>
      <c r="K15" s="12" t="s">
        <v>62</v>
      </c>
      <c r="L15" s="9" t="str">
        <f t="shared" si="0"/>
        <v>November</v>
      </c>
      <c r="M15" s="13">
        <f t="shared" si="1"/>
        <v>2.1155091260781353</v>
      </c>
      <c r="N15" s="13">
        <f t="shared" si="2"/>
        <v>1.2405091260781353</v>
      </c>
      <c r="O15" s="13">
        <f t="shared" si="9"/>
        <v>1.3655091260781353</v>
      </c>
      <c r="P15" s="14">
        <f t="shared" si="3"/>
        <v>0</v>
      </c>
      <c r="Q15" s="15" t="str">
        <f t="shared" si="4"/>
        <v>30</v>
      </c>
      <c r="R15" s="15">
        <f t="shared" si="5"/>
        <v>130</v>
      </c>
      <c r="S15" s="7" t="str">
        <f t="shared" si="6"/>
        <v>01</v>
      </c>
      <c r="T15" s="7" t="str">
        <f t="shared" si="7"/>
        <v> 33</v>
      </c>
      <c r="U15" s="7" t="str">
        <f t="shared" si="8"/>
        <v>54</v>
      </c>
    </row>
    <row r="16" spans="1:21" ht="16.5" customHeight="1">
      <c r="A16" s="9" t="s">
        <v>200</v>
      </c>
      <c r="B16" s="9"/>
      <c r="C16" s="9"/>
      <c r="D16" s="9"/>
      <c r="E16" s="9" t="s">
        <v>376</v>
      </c>
      <c r="F16" s="10" t="s">
        <v>713</v>
      </c>
      <c r="G16" s="9" t="s">
        <v>378</v>
      </c>
      <c r="H16" s="11" t="s">
        <v>377</v>
      </c>
      <c r="I16" s="9" t="s">
        <v>290</v>
      </c>
      <c r="J16" s="9" t="s">
        <v>59</v>
      </c>
      <c r="K16" s="12"/>
      <c r="L16" s="9" t="str">
        <f t="shared" si="0"/>
        <v>November</v>
      </c>
      <c r="M16" s="13">
        <f t="shared" si="1"/>
        <v>2.1321410705225796</v>
      </c>
      <c r="N16" s="13">
        <f t="shared" si="2"/>
        <v>1.2571410705225796</v>
      </c>
      <c r="O16" s="13">
        <f t="shared" si="9"/>
        <v>1.3821410705225796</v>
      </c>
      <c r="P16" s="14">
        <f t="shared" si="3"/>
        <v>0</v>
      </c>
      <c r="Q16" s="15" t="str">
        <f t="shared" si="4"/>
        <v>37</v>
      </c>
      <c r="R16" s="15">
        <f t="shared" si="5"/>
        <v>137</v>
      </c>
      <c r="S16" s="7" t="str">
        <f t="shared" si="6"/>
        <v>01</v>
      </c>
      <c r="T16" s="7" t="str">
        <f t="shared" si="7"/>
        <v> 57</v>
      </c>
      <c r="U16" s="7" t="str">
        <f t="shared" si="8"/>
        <v>51</v>
      </c>
    </row>
    <row r="17" spans="1:21" ht="16.5" customHeight="1">
      <c r="A17" s="16">
        <v>32</v>
      </c>
      <c r="B17" s="16"/>
      <c r="C17" s="16"/>
      <c r="D17" s="16"/>
      <c r="E17" s="9" t="s">
        <v>903</v>
      </c>
      <c r="F17" s="10" t="s">
        <v>751</v>
      </c>
      <c r="G17" s="17">
        <v>8.2</v>
      </c>
      <c r="H17" s="9" t="s">
        <v>19</v>
      </c>
      <c r="I17" s="9" t="s">
        <v>291</v>
      </c>
      <c r="J17" s="9" t="s">
        <v>59</v>
      </c>
      <c r="K17" s="12"/>
      <c r="L17" s="9" t="str">
        <f t="shared" si="0"/>
        <v>November</v>
      </c>
      <c r="M17" s="13">
        <f t="shared" si="1"/>
        <v>2.0799535705225796</v>
      </c>
      <c r="N17" s="13">
        <f t="shared" si="2"/>
        <v>1.2049535705225796</v>
      </c>
      <c r="O17" s="13">
        <f t="shared" si="9"/>
        <v>1.3299535705225796</v>
      </c>
      <c r="P17" s="14">
        <f t="shared" si="3"/>
        <v>0</v>
      </c>
      <c r="Q17" s="15" t="str">
        <f t="shared" si="4"/>
        <v>40</v>
      </c>
      <c r="R17" s="15">
        <f t="shared" si="5"/>
        <v>140</v>
      </c>
      <c r="S17" s="7" t="str">
        <f t="shared" si="6"/>
        <v>00</v>
      </c>
      <c r="T17" s="7" t="str">
        <f t="shared" si="7"/>
        <v> 42</v>
      </c>
      <c r="U17" s="7" t="str">
        <f t="shared" si="8"/>
        <v>42</v>
      </c>
    </row>
    <row r="18" spans="1:21" ht="16.5" customHeight="1">
      <c r="A18" s="16">
        <v>31</v>
      </c>
      <c r="B18" s="16"/>
      <c r="C18" s="16"/>
      <c r="D18" s="16"/>
      <c r="E18" s="9" t="s">
        <v>903</v>
      </c>
      <c r="F18" s="10" t="s">
        <v>750</v>
      </c>
      <c r="G18" s="17">
        <v>3.5</v>
      </c>
      <c r="H18" s="9" t="s">
        <v>1349</v>
      </c>
      <c r="I18" s="6" t="s">
        <v>291</v>
      </c>
      <c r="J18" s="9" t="s">
        <v>59</v>
      </c>
      <c r="K18" s="12" t="s">
        <v>60</v>
      </c>
      <c r="L18" s="9" t="str">
        <f t="shared" si="0"/>
        <v>November</v>
      </c>
      <c r="M18" s="13">
        <f t="shared" si="1"/>
        <v>2.0799535705225796</v>
      </c>
      <c r="N18" s="13">
        <f t="shared" si="2"/>
        <v>1.2049535705225796</v>
      </c>
      <c r="O18" s="13">
        <f t="shared" si="9"/>
        <v>1.3299535705225796</v>
      </c>
      <c r="P18" s="14">
        <f t="shared" si="3"/>
        <v>0</v>
      </c>
      <c r="Q18" s="15" t="str">
        <f t="shared" si="4"/>
        <v>41</v>
      </c>
      <c r="R18" s="15">
        <f t="shared" si="5"/>
        <v>141</v>
      </c>
      <c r="S18" s="7" t="str">
        <f t="shared" si="6"/>
        <v>00</v>
      </c>
      <c r="T18" s="7" t="str">
        <f t="shared" si="7"/>
        <v> 42</v>
      </c>
      <c r="U18" s="7" t="str">
        <f t="shared" si="8"/>
        <v>42</v>
      </c>
    </row>
    <row r="19" spans="1:21" ht="16.5" customHeight="1">
      <c r="A19" s="16">
        <v>110</v>
      </c>
      <c r="B19" s="16"/>
      <c r="C19" s="16"/>
      <c r="D19" s="16"/>
      <c r="E19" s="9" t="s">
        <v>964</v>
      </c>
      <c r="F19" s="10" t="s">
        <v>875</v>
      </c>
      <c r="G19" s="17">
        <v>8</v>
      </c>
      <c r="H19" s="9" t="s">
        <v>10</v>
      </c>
      <c r="I19" s="9" t="s">
        <v>291</v>
      </c>
      <c r="J19" s="9" t="s">
        <v>59</v>
      </c>
      <c r="K19" s="12"/>
      <c r="L19" s="9" t="str">
        <f t="shared" si="0"/>
        <v>November</v>
      </c>
      <c r="M19" s="13">
        <f t="shared" si="1"/>
        <v>2.0783563483003573</v>
      </c>
      <c r="N19" s="13">
        <f t="shared" si="2"/>
        <v>1.2033563483003573</v>
      </c>
      <c r="O19" s="13">
        <f t="shared" si="9"/>
        <v>1.3283563483003573</v>
      </c>
      <c r="P19" s="14">
        <f t="shared" si="3"/>
        <v>0</v>
      </c>
      <c r="Q19" s="15" t="str">
        <f t="shared" si="4"/>
        <v>41</v>
      </c>
      <c r="R19" s="15">
        <f t="shared" si="5"/>
        <v>141</v>
      </c>
      <c r="S19" s="7" t="str">
        <f t="shared" si="6"/>
        <v>00</v>
      </c>
      <c r="T19" s="7" t="str">
        <f t="shared" si="7"/>
        <v> 40</v>
      </c>
      <c r="U19" s="7" t="str">
        <f t="shared" si="8"/>
        <v>24</v>
      </c>
    </row>
    <row r="20" spans="1:21" ht="16.5" customHeight="1">
      <c r="A20" s="16">
        <v>76</v>
      </c>
      <c r="B20" s="16"/>
      <c r="C20" s="16"/>
      <c r="D20" s="16"/>
      <c r="E20" s="9" t="s">
        <v>938</v>
      </c>
      <c r="F20" s="10" t="s">
        <v>844</v>
      </c>
      <c r="G20" s="19">
        <v>12</v>
      </c>
      <c r="H20" s="9" t="s">
        <v>11</v>
      </c>
      <c r="I20" s="9" t="s">
        <v>286</v>
      </c>
      <c r="J20" s="9" t="s">
        <v>63</v>
      </c>
      <c r="K20" s="12" t="s">
        <v>176</v>
      </c>
      <c r="L20" s="9" t="str">
        <f t="shared" si="0"/>
        <v>November</v>
      </c>
      <c r="M20" s="13">
        <f t="shared" si="1"/>
        <v>2.121411903855913</v>
      </c>
      <c r="N20" s="13">
        <f t="shared" si="2"/>
        <v>1.246411903855913</v>
      </c>
      <c r="O20" s="13">
        <f t="shared" si="9"/>
        <v>1.371411903855913</v>
      </c>
      <c r="P20" s="14">
        <f t="shared" si="3"/>
        <v>0</v>
      </c>
      <c r="Q20" s="15" t="str">
        <f t="shared" si="4"/>
        <v>51</v>
      </c>
      <c r="R20" s="15">
        <f t="shared" si="5"/>
        <v>151</v>
      </c>
      <c r="S20" s="7" t="str">
        <f t="shared" si="6"/>
        <v>01</v>
      </c>
      <c r="T20" s="7" t="str">
        <f t="shared" si="7"/>
        <v> 42</v>
      </c>
      <c r="U20" s="7" t="str">
        <f t="shared" si="8"/>
        <v>24</v>
      </c>
    </row>
    <row r="21" spans="1:21" ht="16.5" customHeight="1">
      <c r="A21" s="9" t="s">
        <v>1107</v>
      </c>
      <c r="B21" s="9"/>
      <c r="C21" s="9"/>
      <c r="D21" s="9"/>
      <c r="E21" s="9" t="s">
        <v>1043</v>
      </c>
      <c r="F21" s="10" t="s">
        <v>1108</v>
      </c>
      <c r="G21" s="9">
        <v>7</v>
      </c>
      <c r="H21" s="9" t="s">
        <v>1109</v>
      </c>
      <c r="I21" s="9" t="s">
        <v>1110</v>
      </c>
      <c r="J21" s="11" t="s">
        <v>78</v>
      </c>
      <c r="K21" s="12" t="s">
        <v>1121</v>
      </c>
      <c r="L21" s="9" t="str">
        <f t="shared" si="0"/>
        <v>November</v>
      </c>
      <c r="M21" s="13">
        <f t="shared" si="1"/>
        <v>2.0869674594114684</v>
      </c>
      <c r="N21" s="13">
        <f t="shared" si="2"/>
        <v>1.2119674594114684</v>
      </c>
      <c r="O21" s="13">
        <f t="shared" si="9"/>
        <v>1.3369674594114684</v>
      </c>
      <c r="P21" s="14">
        <f t="shared" si="3"/>
        <v>0</v>
      </c>
      <c r="Q21" s="15" t="str">
        <f t="shared" si="4"/>
        <v>56</v>
      </c>
      <c r="R21" s="15">
        <f t="shared" si="5"/>
        <v>156</v>
      </c>
      <c r="S21" s="7" t="str">
        <f t="shared" si="6"/>
        <v>00</v>
      </c>
      <c r="T21" s="7" t="str">
        <f t="shared" si="7"/>
        <v> 52</v>
      </c>
      <c r="U21" s="7" t="str">
        <f t="shared" si="8"/>
        <v>48</v>
      </c>
    </row>
    <row r="22" spans="1:21" ht="16.5" customHeight="1">
      <c r="A22" s="9" t="s">
        <v>1252</v>
      </c>
      <c r="B22" s="9"/>
      <c r="C22" s="9"/>
      <c r="D22" s="9"/>
      <c r="E22" s="9" t="s">
        <v>1253</v>
      </c>
      <c r="F22" s="10" t="s">
        <v>1254</v>
      </c>
      <c r="G22" s="9" t="s">
        <v>1255</v>
      </c>
      <c r="H22" s="9" t="s">
        <v>1256</v>
      </c>
      <c r="I22" s="6" t="s">
        <v>1103</v>
      </c>
      <c r="J22" s="9" t="s">
        <v>78</v>
      </c>
      <c r="K22" s="12" t="s">
        <v>1014</v>
      </c>
      <c r="L22" s="9" t="str">
        <f t="shared" si="0"/>
        <v>November</v>
      </c>
      <c r="M22" s="13">
        <f aca="true" t="shared" si="10" ref="M22:M27">N22-3/24+1</f>
        <v>2.0843980149670243</v>
      </c>
      <c r="N22" s="13">
        <f t="shared" si="2"/>
        <v>1.209398014967024</v>
      </c>
      <c r="O22" s="13">
        <f t="shared" si="9"/>
        <v>1.334398014967024</v>
      </c>
      <c r="P22" s="14">
        <f t="shared" si="3"/>
        <v>0</v>
      </c>
      <c r="Q22" s="15" t="str">
        <f t="shared" si="4"/>
        <v>57</v>
      </c>
      <c r="R22" s="15">
        <f t="shared" si="5"/>
        <v>157</v>
      </c>
      <c r="S22" s="7" t="str">
        <f t="shared" si="6"/>
        <v>00</v>
      </c>
      <c r="T22" s="7" t="str">
        <f t="shared" si="7"/>
        <v> 49</v>
      </c>
      <c r="U22" s="7" t="str">
        <f t="shared" si="8"/>
        <v>06</v>
      </c>
    </row>
    <row r="23" spans="1:21" ht="16.5" customHeight="1">
      <c r="A23" s="9" t="s">
        <v>196</v>
      </c>
      <c r="B23" s="9"/>
      <c r="C23" s="9"/>
      <c r="D23" s="9"/>
      <c r="E23" s="9" t="s">
        <v>365</v>
      </c>
      <c r="F23" s="10" t="s">
        <v>680</v>
      </c>
      <c r="G23" s="9" t="s">
        <v>367</v>
      </c>
      <c r="H23" s="11" t="s">
        <v>366</v>
      </c>
      <c r="I23" s="6" t="s">
        <v>290</v>
      </c>
      <c r="J23" s="9" t="s">
        <v>78</v>
      </c>
      <c r="K23" s="12" t="s">
        <v>1106</v>
      </c>
      <c r="L23" s="9" t="str">
        <f t="shared" si="0"/>
        <v>November</v>
      </c>
      <c r="M23" s="13">
        <f t="shared" si="10"/>
        <v>2.1052776445966535</v>
      </c>
      <c r="N23" s="13">
        <f t="shared" si="2"/>
        <v>1.2302776445966537</v>
      </c>
      <c r="O23" s="13">
        <f t="shared" si="9"/>
        <v>1.3552776445966537</v>
      </c>
      <c r="P23" s="14">
        <f t="shared" si="3"/>
        <v>0</v>
      </c>
      <c r="Q23" s="15" t="str">
        <f t="shared" si="4"/>
        <v>58</v>
      </c>
      <c r="R23" s="15">
        <f t="shared" si="5"/>
        <v>158</v>
      </c>
      <c r="S23" s="7" t="str">
        <f t="shared" si="6"/>
        <v>01</v>
      </c>
      <c r="T23" s="7" t="str">
        <f t="shared" si="7"/>
        <v> 19</v>
      </c>
      <c r="U23" s="7" t="str">
        <f t="shared" si="8"/>
        <v>10</v>
      </c>
    </row>
    <row r="24" spans="1:21" ht="16.5" customHeight="1">
      <c r="A24" s="16" t="s">
        <v>112</v>
      </c>
      <c r="B24" s="16"/>
      <c r="C24" s="20">
        <v>11530</v>
      </c>
      <c r="D24" s="21">
        <v>584900</v>
      </c>
      <c r="E24" s="9" t="s">
        <v>778</v>
      </c>
      <c r="F24" s="22" t="s">
        <v>804</v>
      </c>
      <c r="G24" s="17">
        <v>8</v>
      </c>
      <c r="H24" s="9" t="s">
        <v>12</v>
      </c>
      <c r="I24" s="6" t="s">
        <v>290</v>
      </c>
      <c r="J24" s="9" t="s">
        <v>78</v>
      </c>
      <c r="K24" s="12"/>
      <c r="L24" s="9" t="str">
        <f t="shared" si="0"/>
        <v>November</v>
      </c>
      <c r="M24" s="13">
        <f t="shared" si="10"/>
        <v>2.1027313483003574</v>
      </c>
      <c r="N24" s="13">
        <f t="shared" si="2"/>
        <v>1.2277313483003574</v>
      </c>
      <c r="O24" s="13">
        <f t="shared" si="9"/>
        <v>1.3527313483003574</v>
      </c>
      <c r="P24" s="14">
        <f t="shared" si="3"/>
        <v>0</v>
      </c>
      <c r="Q24" s="15" t="str">
        <f t="shared" si="4"/>
        <v>58</v>
      </c>
      <c r="R24" s="15">
        <f t="shared" si="5"/>
        <v>158</v>
      </c>
      <c r="S24" s="7" t="str">
        <f t="shared" si="6"/>
        <v>01</v>
      </c>
      <c r="T24" s="7" t="str">
        <f t="shared" si="7"/>
        <v> 15</v>
      </c>
      <c r="U24" s="7" t="str">
        <f t="shared" si="8"/>
        <v>30</v>
      </c>
    </row>
    <row r="25" spans="1:21" ht="16.5" customHeight="1">
      <c r="A25" s="16">
        <v>103</v>
      </c>
      <c r="B25" s="16"/>
      <c r="C25" s="16"/>
      <c r="D25" s="16"/>
      <c r="E25" s="9" t="s">
        <v>959</v>
      </c>
      <c r="F25" s="10" t="s">
        <v>698</v>
      </c>
      <c r="G25" s="17">
        <v>7.4</v>
      </c>
      <c r="H25" s="9" t="s">
        <v>12</v>
      </c>
      <c r="I25" s="9" t="s">
        <v>290</v>
      </c>
      <c r="J25" s="9" t="s">
        <v>78</v>
      </c>
      <c r="K25" s="12"/>
      <c r="L25" s="9" t="str">
        <f t="shared" si="0"/>
        <v>November</v>
      </c>
      <c r="M25" s="13">
        <f t="shared" si="10"/>
        <v>2.115023014967024</v>
      </c>
      <c r="N25" s="13">
        <f t="shared" si="2"/>
        <v>1.240023014967024</v>
      </c>
      <c r="O25" s="13">
        <f t="shared" si="9"/>
        <v>1.365023014967024</v>
      </c>
      <c r="P25" s="14">
        <f t="shared" si="3"/>
        <v>0</v>
      </c>
      <c r="Q25" s="15" t="str">
        <f t="shared" si="4"/>
        <v>60</v>
      </c>
      <c r="R25" s="15">
        <f t="shared" si="5"/>
        <v>160</v>
      </c>
      <c r="S25" s="7" t="str">
        <f t="shared" si="6"/>
        <v>01</v>
      </c>
      <c r="T25" s="7" t="str">
        <f t="shared" si="7"/>
        <v> 33</v>
      </c>
      <c r="U25" s="7" t="str">
        <f t="shared" si="8"/>
        <v>12</v>
      </c>
    </row>
    <row r="26" spans="1:21" ht="16.5" customHeight="1">
      <c r="A26" s="9" t="s">
        <v>198</v>
      </c>
      <c r="B26" s="9"/>
      <c r="C26" s="9"/>
      <c r="D26" s="9"/>
      <c r="E26" s="9" t="s">
        <v>371</v>
      </c>
      <c r="F26" s="10" t="s">
        <v>698</v>
      </c>
      <c r="G26" s="9" t="s">
        <v>372</v>
      </c>
      <c r="H26" s="11" t="s">
        <v>369</v>
      </c>
      <c r="I26" s="9" t="s">
        <v>290</v>
      </c>
      <c r="J26" s="9" t="s">
        <v>78</v>
      </c>
      <c r="K26" s="12"/>
      <c r="L26" s="9" t="str">
        <f t="shared" si="0"/>
        <v>November</v>
      </c>
      <c r="M26" s="13">
        <f t="shared" si="10"/>
        <v>2.1227082001522093</v>
      </c>
      <c r="N26" s="13">
        <f t="shared" si="2"/>
        <v>1.2477082001522093</v>
      </c>
      <c r="O26" s="13">
        <f t="shared" si="9"/>
        <v>1.3727082001522093</v>
      </c>
      <c r="P26" s="14">
        <f t="shared" si="3"/>
        <v>0</v>
      </c>
      <c r="Q26" s="15" t="str">
        <f t="shared" si="4"/>
        <v>60</v>
      </c>
      <c r="R26" s="15">
        <f t="shared" si="5"/>
        <v>160</v>
      </c>
      <c r="S26" s="7" t="str">
        <f t="shared" si="6"/>
        <v>01</v>
      </c>
      <c r="T26" s="7" t="str">
        <f t="shared" si="7"/>
        <v> 44</v>
      </c>
      <c r="U26" s="7" t="str">
        <f t="shared" si="8"/>
        <v>16</v>
      </c>
    </row>
    <row r="27" spans="1:21" ht="16.5" customHeight="1">
      <c r="A27" s="16" t="s">
        <v>110</v>
      </c>
      <c r="B27" s="16"/>
      <c r="C27" s="20">
        <v>2948</v>
      </c>
      <c r="D27" s="21">
        <v>601400</v>
      </c>
      <c r="E27" s="9" t="s">
        <v>776</v>
      </c>
      <c r="F27" s="22" t="s">
        <v>802</v>
      </c>
      <c r="G27" s="17">
        <v>6</v>
      </c>
      <c r="H27" s="9" t="s">
        <v>169</v>
      </c>
      <c r="I27" s="6" t="s">
        <v>290</v>
      </c>
      <c r="J27" s="9" t="s">
        <v>78</v>
      </c>
      <c r="K27" s="12"/>
      <c r="L27" s="9" t="str">
        <f t="shared" si="0"/>
        <v>November</v>
      </c>
      <c r="M27" s="13">
        <f t="shared" si="10"/>
        <v>2.0709952371892464</v>
      </c>
      <c r="N27" s="13">
        <f t="shared" si="2"/>
        <v>1.1959952371892464</v>
      </c>
      <c r="O27" s="13">
        <f t="shared" si="9"/>
        <v>1.3209952371892464</v>
      </c>
      <c r="P27" s="14">
        <f t="shared" si="3"/>
        <v>0</v>
      </c>
      <c r="Q27" s="15" t="str">
        <f t="shared" si="4"/>
        <v>60</v>
      </c>
      <c r="R27" s="15">
        <f t="shared" si="5"/>
        <v>160</v>
      </c>
      <c r="S27" s="7" t="str">
        <f t="shared" si="6"/>
        <v>00</v>
      </c>
      <c r="T27" s="7" t="str">
        <f t="shared" si="7"/>
        <v> 29</v>
      </c>
      <c r="U27" s="7" t="str">
        <f t="shared" si="8"/>
        <v>48</v>
      </c>
    </row>
    <row r="28" spans="1:21" ht="16.5" customHeight="1">
      <c r="A28" s="9" t="s">
        <v>193</v>
      </c>
      <c r="B28" s="9"/>
      <c r="C28" s="9"/>
      <c r="D28" s="9"/>
      <c r="E28" s="9" t="s">
        <v>356</v>
      </c>
      <c r="F28" s="10" t="s">
        <v>649</v>
      </c>
      <c r="G28" s="9" t="s">
        <v>358</v>
      </c>
      <c r="H28" s="11" t="s">
        <v>357</v>
      </c>
      <c r="I28" s="9" t="s">
        <v>290</v>
      </c>
      <c r="J28" s="9" t="s">
        <v>78</v>
      </c>
      <c r="K28" s="12"/>
      <c r="L28" s="9" t="str">
        <f t="shared" si="0"/>
        <v>November</v>
      </c>
      <c r="M28" s="13">
        <f aca="true" t="shared" si="11" ref="M28:M61">N28-3/24+1</f>
        <v>2.080485977929987</v>
      </c>
      <c r="N28" s="13">
        <f t="shared" si="2"/>
        <v>1.2054859779299871</v>
      </c>
      <c r="O28" s="13">
        <f t="shared" si="9"/>
        <v>1.3304859779299871</v>
      </c>
      <c r="P28" s="14">
        <f t="shared" si="3"/>
        <v>0</v>
      </c>
      <c r="Q28" s="15" t="str">
        <f t="shared" si="4"/>
        <v>61</v>
      </c>
      <c r="R28" s="15">
        <f t="shared" si="5"/>
        <v>161</v>
      </c>
      <c r="S28" s="7" t="str">
        <f t="shared" si="6"/>
        <v>00</v>
      </c>
      <c r="T28" s="7" t="str">
        <f t="shared" si="7"/>
        <v> 43</v>
      </c>
      <c r="U28" s="7" t="str">
        <f t="shared" si="8"/>
        <v>28</v>
      </c>
    </row>
    <row r="29" spans="1:21" ht="16.5" customHeight="1">
      <c r="A29" s="9" t="s">
        <v>197</v>
      </c>
      <c r="B29" s="9"/>
      <c r="C29" s="9"/>
      <c r="D29" s="9"/>
      <c r="E29" s="9" t="s">
        <v>368</v>
      </c>
      <c r="F29" s="10" t="s">
        <v>694</v>
      </c>
      <c r="G29" s="9" t="s">
        <v>370</v>
      </c>
      <c r="H29" s="11" t="s">
        <v>369</v>
      </c>
      <c r="I29" s="9" t="s">
        <v>290</v>
      </c>
      <c r="J29" s="9" t="s">
        <v>78</v>
      </c>
      <c r="K29" s="12"/>
      <c r="L29" s="9" t="str">
        <f t="shared" si="0"/>
        <v>November</v>
      </c>
      <c r="M29" s="13">
        <f t="shared" si="11"/>
        <v>2.1226387557077646</v>
      </c>
      <c r="N29" s="13">
        <f t="shared" si="2"/>
        <v>1.2476387557077646</v>
      </c>
      <c r="O29" s="13">
        <f t="shared" si="9"/>
        <v>1.3726387557077646</v>
      </c>
      <c r="P29" s="14">
        <f t="shared" si="3"/>
        <v>0</v>
      </c>
      <c r="Q29" s="15" t="str">
        <f t="shared" si="4"/>
        <v>61</v>
      </c>
      <c r="R29" s="15">
        <f t="shared" si="5"/>
        <v>161</v>
      </c>
      <c r="S29" s="7" t="str">
        <f t="shared" si="6"/>
        <v>01</v>
      </c>
      <c r="T29" s="7" t="str">
        <f t="shared" si="7"/>
        <v> 44</v>
      </c>
      <c r="U29" s="7" t="str">
        <f t="shared" si="8"/>
        <v>10</v>
      </c>
    </row>
    <row r="30" spans="1:21" ht="16.5" customHeight="1">
      <c r="A30" s="9" t="s">
        <v>199</v>
      </c>
      <c r="B30" s="9"/>
      <c r="C30" s="9"/>
      <c r="D30" s="9"/>
      <c r="E30" s="9" t="s">
        <v>373</v>
      </c>
      <c r="F30" s="10" t="s">
        <v>699</v>
      </c>
      <c r="G30" s="9" t="s">
        <v>375</v>
      </c>
      <c r="H30" s="11" t="s">
        <v>374</v>
      </c>
      <c r="I30" s="9" t="s">
        <v>290</v>
      </c>
      <c r="J30" s="9" t="s">
        <v>78</v>
      </c>
      <c r="K30" s="12"/>
      <c r="L30" s="9" t="str">
        <f t="shared" si="0"/>
        <v>November</v>
      </c>
      <c r="M30" s="13">
        <f t="shared" si="11"/>
        <v>2.1239582001522095</v>
      </c>
      <c r="N30" s="13">
        <f t="shared" si="2"/>
        <v>1.2489582001522093</v>
      </c>
      <c r="O30" s="13">
        <f t="shared" si="9"/>
        <v>1.3739582001522093</v>
      </c>
      <c r="P30" s="14">
        <f t="shared" si="3"/>
        <v>0</v>
      </c>
      <c r="Q30" s="15" t="str">
        <f t="shared" si="4"/>
        <v>61</v>
      </c>
      <c r="R30" s="15">
        <f t="shared" si="5"/>
        <v>161</v>
      </c>
      <c r="S30" s="7" t="str">
        <f t="shared" si="6"/>
        <v>01</v>
      </c>
      <c r="T30" s="7" t="str">
        <f t="shared" si="7"/>
        <v> 46</v>
      </c>
      <c r="U30" s="7" t="str">
        <f t="shared" si="8"/>
        <v>04</v>
      </c>
    </row>
    <row r="31" spans="1:21" ht="16.5" customHeight="1">
      <c r="A31" s="16" t="s">
        <v>115</v>
      </c>
      <c r="B31" s="16"/>
      <c r="C31" s="20">
        <v>14148</v>
      </c>
      <c r="D31" s="21">
        <v>640200</v>
      </c>
      <c r="E31" s="9" t="s">
        <v>779</v>
      </c>
      <c r="F31" s="22" t="s">
        <v>805</v>
      </c>
      <c r="G31" s="17">
        <v>8</v>
      </c>
      <c r="H31" s="9" t="s">
        <v>170</v>
      </c>
      <c r="I31" s="6" t="s">
        <v>290</v>
      </c>
      <c r="J31" s="9" t="s">
        <v>78</v>
      </c>
      <c r="K31" s="12"/>
      <c r="L31" s="9" t="str">
        <f t="shared" si="0"/>
        <v>November</v>
      </c>
      <c r="M31" s="13">
        <f t="shared" si="11"/>
        <v>2.120995237189246</v>
      </c>
      <c r="N31" s="13">
        <f t="shared" si="2"/>
        <v>1.2459952371892462</v>
      </c>
      <c r="O31" s="13">
        <f t="shared" si="9"/>
        <v>1.3709952371892462</v>
      </c>
      <c r="P31" s="14">
        <f t="shared" si="3"/>
        <v>0</v>
      </c>
      <c r="Q31" s="15" t="str">
        <f t="shared" si="4"/>
        <v>64</v>
      </c>
      <c r="R31" s="15">
        <f t="shared" si="5"/>
        <v>164</v>
      </c>
      <c r="S31" s="7" t="str">
        <f t="shared" si="6"/>
        <v>01</v>
      </c>
      <c r="T31" s="7" t="str">
        <f t="shared" si="7"/>
        <v> 41</v>
      </c>
      <c r="U31" s="7" t="str">
        <f t="shared" si="8"/>
        <v>48</v>
      </c>
    </row>
    <row r="32" spans="1:21" ht="16.5" customHeight="1">
      <c r="A32" s="16" t="s">
        <v>113</v>
      </c>
      <c r="B32" s="16"/>
      <c r="C32" s="20">
        <v>15112</v>
      </c>
      <c r="D32" s="21">
        <v>645100</v>
      </c>
      <c r="E32" s="9" t="s">
        <v>781</v>
      </c>
      <c r="F32" s="22" t="s">
        <v>807</v>
      </c>
      <c r="G32" s="19" t="s">
        <v>133</v>
      </c>
      <c r="H32" s="9" t="s">
        <v>150</v>
      </c>
      <c r="I32" s="6" t="s">
        <v>1103</v>
      </c>
      <c r="J32" s="9" t="s">
        <v>78</v>
      </c>
      <c r="K32" s="12" t="s">
        <v>164</v>
      </c>
      <c r="L32" s="9" t="str">
        <f t="shared" si="0"/>
        <v>November</v>
      </c>
      <c r="M32" s="13">
        <f t="shared" si="11"/>
        <v>2.127523014967024</v>
      </c>
      <c r="N32" s="13">
        <f t="shared" si="2"/>
        <v>1.2525230149670241</v>
      </c>
      <c r="O32" s="13">
        <f t="shared" si="9"/>
        <v>1.3775230149670241</v>
      </c>
      <c r="P32" s="14">
        <f t="shared" si="3"/>
        <v>0</v>
      </c>
      <c r="Q32" s="15" t="str">
        <f t="shared" si="4"/>
        <v>64</v>
      </c>
      <c r="R32" s="15">
        <f t="shared" si="5"/>
        <v>164</v>
      </c>
      <c r="S32" s="7" t="str">
        <f t="shared" si="6"/>
        <v>01</v>
      </c>
      <c r="T32" s="7" t="str">
        <f t="shared" si="7"/>
        <v> 51</v>
      </c>
      <c r="U32" s="7" t="str">
        <f t="shared" si="8"/>
        <v>12</v>
      </c>
    </row>
    <row r="33" spans="1:21" ht="16.5" customHeight="1">
      <c r="A33" s="9" t="s">
        <v>191</v>
      </c>
      <c r="B33" s="9"/>
      <c r="C33" s="9"/>
      <c r="D33" s="9"/>
      <c r="E33" s="9" t="s">
        <v>350</v>
      </c>
      <c r="F33" s="10" t="s">
        <v>671</v>
      </c>
      <c r="G33" s="9" t="s">
        <v>352</v>
      </c>
      <c r="H33" s="11" t="s">
        <v>351</v>
      </c>
      <c r="I33" s="9" t="s">
        <v>286</v>
      </c>
      <c r="J33" s="9" t="s">
        <v>287</v>
      </c>
      <c r="K33" s="12"/>
      <c r="L33" s="9" t="str">
        <f t="shared" si="0"/>
        <v>November</v>
      </c>
      <c r="M33" s="13">
        <f t="shared" si="11"/>
        <v>2.0594211631151724</v>
      </c>
      <c r="N33" s="13">
        <f t="shared" si="2"/>
        <v>1.1844211631151722</v>
      </c>
      <c r="O33" s="13">
        <f t="shared" si="9"/>
        <v>1.3094211631151722</v>
      </c>
      <c r="P33" s="14">
        <f t="shared" si="3"/>
        <v>0</v>
      </c>
      <c r="Q33" s="15" t="str">
        <f t="shared" si="4"/>
        <v>72</v>
      </c>
      <c r="R33" s="15">
        <f t="shared" si="5"/>
        <v>172</v>
      </c>
      <c r="S33" s="7" t="str">
        <f t="shared" si="6"/>
        <v>00</v>
      </c>
      <c r="T33" s="7" t="str">
        <f t="shared" si="7"/>
        <v> 13</v>
      </c>
      <c r="U33" s="7" t="str">
        <f t="shared" si="8"/>
        <v>08</v>
      </c>
    </row>
    <row r="34" spans="1:21" ht="16.5" customHeight="1">
      <c r="A34" s="9" t="s">
        <v>880</v>
      </c>
      <c r="B34" s="9"/>
      <c r="C34" s="9"/>
      <c r="D34" s="9"/>
      <c r="E34" s="9" t="s">
        <v>0</v>
      </c>
      <c r="F34" s="22" t="s">
        <v>1416</v>
      </c>
      <c r="G34" s="9" t="s">
        <v>1417</v>
      </c>
      <c r="H34" s="11" t="s">
        <v>1418</v>
      </c>
      <c r="I34" s="6" t="s">
        <v>1103</v>
      </c>
      <c r="J34" s="9" t="s">
        <v>297</v>
      </c>
      <c r="K34" s="12" t="s">
        <v>1419</v>
      </c>
      <c r="L34" s="9" t="str">
        <f t="shared" si="0"/>
        <v>December</v>
      </c>
      <c r="M34" s="13">
        <f t="shared" si="11"/>
        <v>2.174097089041098</v>
      </c>
      <c r="N34" s="13">
        <f t="shared" si="2"/>
        <v>1.2990970890410982</v>
      </c>
      <c r="O34" s="13">
        <f aca="true" t="shared" si="12" ref="O34:O132">N34+3/24</f>
        <v>1.4240970890410982</v>
      </c>
      <c r="P34" s="14">
        <f t="shared" si="3"/>
        <v>1</v>
      </c>
      <c r="Q34" s="15" t="str">
        <f t="shared" si="4"/>
        <v>-40</v>
      </c>
      <c r="R34" s="15">
        <f t="shared" si="5"/>
        <v>60</v>
      </c>
      <c r="S34" s="7" t="str">
        <f t="shared" si="6"/>
        <v>02</v>
      </c>
      <c r="T34" s="7" t="str">
        <f t="shared" si="7"/>
        <v> 58</v>
      </c>
      <c r="U34" s="7" t="str">
        <f t="shared" si="8"/>
        <v>16</v>
      </c>
    </row>
    <row r="35" spans="1:21" ht="16.5" customHeight="1">
      <c r="A35" s="9" t="s">
        <v>1051</v>
      </c>
      <c r="B35" s="9"/>
      <c r="C35" s="9"/>
      <c r="D35" s="9"/>
      <c r="E35" s="9" t="s">
        <v>1052</v>
      </c>
      <c r="F35" s="10" t="s">
        <v>1053</v>
      </c>
      <c r="G35" s="9">
        <v>8.9</v>
      </c>
      <c r="H35" s="11" t="s">
        <v>1459</v>
      </c>
      <c r="I35" s="9" t="s">
        <v>291</v>
      </c>
      <c r="J35" s="9" t="s">
        <v>294</v>
      </c>
      <c r="K35" s="12"/>
      <c r="L35" s="9" t="str">
        <f t="shared" si="0"/>
        <v>December</v>
      </c>
      <c r="M35" s="13">
        <f t="shared" si="11"/>
        <v>2.1910646816336907</v>
      </c>
      <c r="N35" s="13">
        <f t="shared" si="2"/>
        <v>1.3160646816336907</v>
      </c>
      <c r="O35" s="13">
        <f t="shared" si="12"/>
        <v>1.4410646816336907</v>
      </c>
      <c r="P35" s="14">
        <f t="shared" si="3"/>
        <v>1</v>
      </c>
      <c r="Q35" s="15" t="str">
        <f t="shared" si="4"/>
        <v>-37</v>
      </c>
      <c r="R35" s="15">
        <f t="shared" si="5"/>
        <v>63</v>
      </c>
      <c r="S35" s="7" t="str">
        <f t="shared" si="6"/>
        <v>03</v>
      </c>
      <c r="T35" s="7" t="str">
        <f t="shared" si="7"/>
        <v> 22</v>
      </c>
      <c r="U35" s="7" t="str">
        <f t="shared" si="8"/>
        <v>42</v>
      </c>
    </row>
    <row r="36" spans="1:21" ht="16.5" customHeight="1">
      <c r="A36" s="9" t="s">
        <v>206</v>
      </c>
      <c r="B36" s="9"/>
      <c r="C36" s="9"/>
      <c r="D36" s="9"/>
      <c r="E36" s="9" t="s">
        <v>396</v>
      </c>
      <c r="F36" s="10" t="s">
        <v>619</v>
      </c>
      <c r="G36" s="9"/>
      <c r="H36" s="11" t="s">
        <v>397</v>
      </c>
      <c r="I36" s="9" t="s">
        <v>293</v>
      </c>
      <c r="J36" s="9" t="s">
        <v>294</v>
      </c>
      <c r="K36" s="12"/>
      <c r="L36" s="9" t="str">
        <f t="shared" si="0"/>
        <v>December</v>
      </c>
      <c r="M36" s="13">
        <f t="shared" si="11"/>
        <v>2.202048477929987</v>
      </c>
      <c r="N36" s="13">
        <f t="shared" si="2"/>
        <v>1.3270484779299871</v>
      </c>
      <c r="O36" s="13">
        <f t="shared" si="12"/>
        <v>1.4520484779299871</v>
      </c>
      <c r="P36" s="14">
        <f t="shared" si="3"/>
        <v>1</v>
      </c>
      <c r="Q36" s="15" t="str">
        <f t="shared" si="4"/>
        <v>-35</v>
      </c>
      <c r="R36" s="15">
        <f t="shared" si="5"/>
        <v>65</v>
      </c>
      <c r="S36" s="7" t="str">
        <f t="shared" si="6"/>
        <v>03</v>
      </c>
      <c r="T36" s="7" t="str">
        <f t="shared" si="7"/>
        <v> 38</v>
      </c>
      <c r="U36" s="7" t="str">
        <f t="shared" si="8"/>
        <v>31</v>
      </c>
    </row>
    <row r="37" spans="1:21" ht="16.5" customHeight="1">
      <c r="A37" s="9" t="s">
        <v>1054</v>
      </c>
      <c r="B37" s="9"/>
      <c r="C37" s="9"/>
      <c r="D37" s="9"/>
      <c r="E37" s="9" t="s">
        <v>1055</v>
      </c>
      <c r="F37" s="10" t="s">
        <v>1056</v>
      </c>
      <c r="G37" s="9">
        <v>8.6</v>
      </c>
      <c r="H37" s="11" t="s">
        <v>1057</v>
      </c>
      <c r="I37" s="9" t="s">
        <v>286</v>
      </c>
      <c r="J37" s="9" t="s">
        <v>294</v>
      </c>
      <c r="K37" s="12"/>
      <c r="L37" s="9" t="str">
        <f aca="true" t="shared" si="13" ref="L37:L69">transmon10(INT((LEFT(E37,2))))</f>
        <v>December</v>
      </c>
      <c r="M37" s="13">
        <f t="shared" si="11"/>
        <v>2.1984257927448017</v>
      </c>
      <c r="N37" s="13">
        <f aca="true" t="shared" si="14" ref="N37:N61">transtime(S37,T37,U37,$E$2)</f>
        <v>1.3234257927448019</v>
      </c>
      <c r="O37" s="13">
        <f t="shared" si="12"/>
        <v>1.4484257927448019</v>
      </c>
      <c r="P37" s="14">
        <f aca="true" t="shared" si="15" ref="P37:P69">INT(LEFT(E37,2)/2)</f>
        <v>1</v>
      </c>
      <c r="Q37" s="15" t="str">
        <f aca="true" t="shared" si="16" ref="Q37:Q61">IF(LEFT(F37,1)&lt;&gt;"-",LEFT(F37,2),LEFT(F37,3))</f>
        <v>-25</v>
      </c>
      <c r="R37" s="15">
        <f t="shared" si="5"/>
        <v>75</v>
      </c>
      <c r="S37" s="7" t="str">
        <f aca="true" t="shared" si="17" ref="S37:S61">LEFT(E37,2)</f>
        <v>03</v>
      </c>
      <c r="T37" s="7" t="str">
        <f aca="true" t="shared" si="18" ref="T37:T61">MID(E37,4,3)</f>
        <v> 33</v>
      </c>
      <c r="U37" s="7" t="str">
        <f aca="true" t="shared" si="19" ref="U37:U61">MID(E37,9,2)</f>
        <v>18</v>
      </c>
    </row>
    <row r="38" spans="1:21" ht="16.5" customHeight="1">
      <c r="A38" s="9" t="s">
        <v>1318</v>
      </c>
      <c r="B38" s="9"/>
      <c r="C38" s="9"/>
      <c r="D38" s="9"/>
      <c r="E38" s="9" t="s">
        <v>1257</v>
      </c>
      <c r="F38" s="22" t="s">
        <v>1258</v>
      </c>
      <c r="G38" s="9" t="s">
        <v>1259</v>
      </c>
      <c r="H38" s="11" t="s">
        <v>1260</v>
      </c>
      <c r="I38" s="6" t="s">
        <v>1103</v>
      </c>
      <c r="J38" s="9" t="s">
        <v>297</v>
      </c>
      <c r="K38" s="23" t="s">
        <v>1013</v>
      </c>
      <c r="L38" s="9" t="str">
        <f t="shared" si="13"/>
        <v>December</v>
      </c>
      <c r="M38" s="13">
        <f t="shared" si="11"/>
        <v>2.213009126078135</v>
      </c>
      <c r="N38" s="13">
        <f t="shared" si="14"/>
        <v>1.338009126078135</v>
      </c>
      <c r="O38" s="13">
        <f t="shared" si="12"/>
        <v>1.463009126078135</v>
      </c>
      <c r="P38" s="14">
        <f t="shared" si="15"/>
        <v>1</v>
      </c>
      <c r="Q38" s="15" t="str">
        <f t="shared" si="16"/>
        <v>-02</v>
      </c>
      <c r="R38" s="15">
        <f t="shared" si="5"/>
        <v>98</v>
      </c>
      <c r="S38" s="7" t="str">
        <f t="shared" si="17"/>
        <v>03</v>
      </c>
      <c r="T38" s="7" t="str">
        <f t="shared" si="18"/>
        <v> 54</v>
      </c>
      <c r="U38" s="7" t="str">
        <f t="shared" si="19"/>
        <v>18</v>
      </c>
    </row>
    <row r="39" spans="1:21" ht="16.5" customHeight="1">
      <c r="A39" s="16" t="s">
        <v>1398</v>
      </c>
      <c r="B39" s="16"/>
      <c r="C39" s="16"/>
      <c r="D39" s="16"/>
      <c r="E39" s="9" t="s">
        <v>1399</v>
      </c>
      <c r="F39" s="22" t="s">
        <v>1400</v>
      </c>
      <c r="G39" s="9" t="s">
        <v>1401</v>
      </c>
      <c r="H39" s="11" t="s">
        <v>1402</v>
      </c>
      <c r="I39" s="6" t="s">
        <v>1103</v>
      </c>
      <c r="J39" s="9" t="s">
        <v>177</v>
      </c>
      <c r="K39" s="18">
        <v>66</v>
      </c>
      <c r="L39" s="9" t="str">
        <f t="shared" si="13"/>
        <v>December</v>
      </c>
      <c r="M39" s="13">
        <f t="shared" si="11"/>
        <v>2.142523014967024</v>
      </c>
      <c r="N39" s="13">
        <f t="shared" si="14"/>
        <v>1.267523014967024</v>
      </c>
      <c r="O39" s="13">
        <f t="shared" si="12"/>
        <v>1.392523014967024</v>
      </c>
      <c r="P39" s="14">
        <f t="shared" si="15"/>
        <v>1</v>
      </c>
      <c r="Q39" s="15" t="str">
        <f t="shared" si="16"/>
        <v>-02</v>
      </c>
      <c r="R39" s="15">
        <f t="shared" si="5"/>
        <v>98</v>
      </c>
      <c r="S39" s="7" t="str">
        <f t="shared" si="17"/>
        <v>02</v>
      </c>
      <c r="T39" s="7" t="str">
        <f t="shared" si="18"/>
        <v> 12</v>
      </c>
      <c r="U39" s="7" t="str">
        <f t="shared" si="19"/>
        <v>48</v>
      </c>
    </row>
    <row r="40" spans="1:21" ht="16.5" customHeight="1">
      <c r="A40" s="16">
        <v>77</v>
      </c>
      <c r="B40" s="16"/>
      <c r="C40" s="16"/>
      <c r="D40" s="16"/>
      <c r="E40" s="9" t="s">
        <v>939</v>
      </c>
      <c r="F40" s="10" t="s">
        <v>845</v>
      </c>
      <c r="G40" s="17">
        <v>8.8</v>
      </c>
      <c r="H40" s="9" t="s">
        <v>13</v>
      </c>
      <c r="I40" s="9" t="s">
        <v>291</v>
      </c>
      <c r="J40" s="9" t="s">
        <v>177</v>
      </c>
      <c r="K40" s="12"/>
      <c r="L40" s="9" t="str">
        <f t="shared" si="13"/>
        <v>December</v>
      </c>
      <c r="M40" s="13">
        <f t="shared" si="11"/>
        <v>2.163286903855913</v>
      </c>
      <c r="N40" s="13">
        <f t="shared" si="14"/>
        <v>1.288286903855913</v>
      </c>
      <c r="O40" s="13">
        <f t="shared" si="12"/>
        <v>1.413286903855913</v>
      </c>
      <c r="P40" s="14">
        <f t="shared" si="15"/>
        <v>1</v>
      </c>
      <c r="Q40" s="15" t="str">
        <f t="shared" si="16"/>
        <v>-00</v>
      </c>
      <c r="R40" s="15">
        <f t="shared" si="5"/>
        <v>100</v>
      </c>
      <c r="S40" s="7" t="str">
        <f t="shared" si="17"/>
        <v>02</v>
      </c>
      <c r="T40" s="7" t="str">
        <f t="shared" si="18"/>
        <v> 42</v>
      </c>
      <c r="U40" s="7" t="str">
        <f t="shared" si="19"/>
        <v>42</v>
      </c>
    </row>
    <row r="41" spans="1:21" ht="16.5" customHeight="1">
      <c r="A41" s="9" t="s">
        <v>1099</v>
      </c>
      <c r="B41" s="9"/>
      <c r="C41" s="9"/>
      <c r="D41" s="9"/>
      <c r="E41" s="9" t="s">
        <v>1100</v>
      </c>
      <c r="F41" s="10" t="s">
        <v>1101</v>
      </c>
      <c r="G41" s="24" t="s">
        <v>1020</v>
      </c>
      <c r="H41" s="11"/>
      <c r="I41" s="9" t="s">
        <v>1098</v>
      </c>
      <c r="J41" s="11" t="s">
        <v>177</v>
      </c>
      <c r="K41" s="12"/>
      <c r="L41" s="9" t="str">
        <f t="shared" si="13"/>
        <v>December</v>
      </c>
      <c r="M41" s="13">
        <f t="shared" si="11"/>
        <v>2.1470369038559127</v>
      </c>
      <c r="N41" s="13">
        <f t="shared" si="14"/>
        <v>1.272036903855913</v>
      </c>
      <c r="O41" s="13">
        <f t="shared" si="12"/>
        <v>1.397036903855913</v>
      </c>
      <c r="P41" s="14">
        <f t="shared" si="15"/>
        <v>1</v>
      </c>
      <c r="Q41" s="15" t="str">
        <f t="shared" si="16"/>
        <v>02</v>
      </c>
      <c r="R41" s="15">
        <f t="shared" si="5"/>
        <v>102</v>
      </c>
      <c r="S41" s="7" t="str">
        <f t="shared" si="17"/>
        <v>02</v>
      </c>
      <c r="T41" s="7" t="str">
        <f t="shared" si="18"/>
        <v> 19</v>
      </c>
      <c r="U41" s="7" t="str">
        <f t="shared" si="19"/>
        <v>18</v>
      </c>
    </row>
    <row r="42" spans="1:21" ht="16.5" customHeight="1">
      <c r="A42" s="9" t="s">
        <v>1475</v>
      </c>
      <c r="B42" s="9"/>
      <c r="C42" s="9"/>
      <c r="D42" s="9"/>
      <c r="E42" s="9" t="s">
        <v>1345</v>
      </c>
      <c r="F42" s="10" t="s">
        <v>1346</v>
      </c>
      <c r="G42" s="25">
        <v>-2.3</v>
      </c>
      <c r="H42" s="11" t="s">
        <v>1476</v>
      </c>
      <c r="I42" s="6" t="s">
        <v>1477</v>
      </c>
      <c r="J42" s="11" t="s">
        <v>1382</v>
      </c>
      <c r="K42" s="12" t="s">
        <v>1344</v>
      </c>
      <c r="L42" s="9" t="str">
        <f t="shared" si="13"/>
        <v>December</v>
      </c>
      <c r="M42" s="13">
        <f>N42-3/24+1</f>
        <v>2.1689582001522094</v>
      </c>
      <c r="N42" s="13">
        <f t="shared" si="14"/>
        <v>1.2939582001522094</v>
      </c>
      <c r="O42" s="13">
        <f t="shared" si="12"/>
        <v>1.4189582001522094</v>
      </c>
      <c r="P42" s="14">
        <f t="shared" si="15"/>
        <v>1</v>
      </c>
      <c r="Q42" s="15" t="str">
        <f t="shared" si="16"/>
        <v>15</v>
      </c>
      <c r="R42" s="15">
        <f t="shared" si="5"/>
        <v>115</v>
      </c>
      <c r="S42" s="7" t="str">
        <f t="shared" si="17"/>
        <v>02</v>
      </c>
      <c r="T42" s="7" t="str">
        <f t="shared" si="18"/>
        <v> 50</v>
      </c>
      <c r="U42" s="7" t="str">
        <f t="shared" si="19"/>
        <v>52</v>
      </c>
    </row>
    <row r="43" spans="1:21" ht="16.5" customHeight="1">
      <c r="A43" s="16">
        <v>45</v>
      </c>
      <c r="B43" s="16"/>
      <c r="C43" s="16"/>
      <c r="D43" s="16"/>
      <c r="E43" s="9" t="s">
        <v>973</v>
      </c>
      <c r="F43" s="10" t="s">
        <v>814</v>
      </c>
      <c r="G43" s="17">
        <v>1.2</v>
      </c>
      <c r="H43" s="9" t="s">
        <v>1504</v>
      </c>
      <c r="I43" s="6" t="s">
        <v>290</v>
      </c>
      <c r="J43" s="9" t="s">
        <v>3</v>
      </c>
      <c r="K43" s="12" t="s">
        <v>72</v>
      </c>
      <c r="L43" s="9" t="str">
        <f t="shared" si="13"/>
        <v>December</v>
      </c>
      <c r="M43" s="13">
        <f t="shared" si="11"/>
        <v>2.2079396816336905</v>
      </c>
      <c r="N43" s="13">
        <f t="shared" si="14"/>
        <v>1.3329396816336907</v>
      </c>
      <c r="O43" s="13">
        <f t="shared" si="12"/>
        <v>1.4579396816336907</v>
      </c>
      <c r="P43" s="14">
        <f t="shared" si="15"/>
        <v>1</v>
      </c>
      <c r="Q43" s="15" t="str">
        <f t="shared" si="16"/>
        <v>24</v>
      </c>
      <c r="R43" s="15">
        <f t="shared" si="5"/>
        <v>124</v>
      </c>
      <c r="S43" s="7" t="str">
        <f t="shared" si="17"/>
        <v>03</v>
      </c>
      <c r="T43" s="7" t="str">
        <f t="shared" si="18"/>
        <v> 47</v>
      </c>
      <c r="U43" s="7" t="str">
        <f t="shared" si="19"/>
        <v>00</v>
      </c>
    </row>
    <row r="44" spans="1:21" ht="16.5" customHeight="1">
      <c r="A44" s="9" t="s">
        <v>205</v>
      </c>
      <c r="B44" s="9"/>
      <c r="C44" s="9"/>
      <c r="D44" s="9"/>
      <c r="E44" s="9" t="s">
        <v>390</v>
      </c>
      <c r="F44" s="10" t="s">
        <v>632</v>
      </c>
      <c r="G44" s="9" t="s">
        <v>392</v>
      </c>
      <c r="H44" s="11" t="s">
        <v>391</v>
      </c>
      <c r="I44" s="9" t="s">
        <v>291</v>
      </c>
      <c r="J44" s="9" t="s">
        <v>63</v>
      </c>
      <c r="K44" s="12"/>
      <c r="L44" s="9" t="str">
        <f t="shared" si="13"/>
        <v>December</v>
      </c>
      <c r="M44" s="13">
        <f t="shared" si="11"/>
        <v>2.1617244038559127</v>
      </c>
      <c r="N44" s="13">
        <f t="shared" si="14"/>
        <v>1.286724403855913</v>
      </c>
      <c r="O44" s="13">
        <f t="shared" si="12"/>
        <v>1.411724403855913</v>
      </c>
      <c r="P44" s="14">
        <f t="shared" si="15"/>
        <v>1</v>
      </c>
      <c r="Q44" s="15" t="str">
        <f t="shared" si="16"/>
        <v>39</v>
      </c>
      <c r="R44" s="15">
        <f t="shared" si="5"/>
        <v>139</v>
      </c>
      <c r="S44" s="7" t="str">
        <f t="shared" si="17"/>
        <v>02</v>
      </c>
      <c r="T44" s="7" t="str">
        <f t="shared" si="18"/>
        <v> 40</v>
      </c>
      <c r="U44" s="7" t="str">
        <f t="shared" si="19"/>
        <v>27</v>
      </c>
    </row>
    <row r="45" spans="1:21" ht="16.5" customHeight="1">
      <c r="A45" s="9" t="s">
        <v>1094</v>
      </c>
      <c r="B45" s="9"/>
      <c r="C45" s="9"/>
      <c r="D45" s="9"/>
      <c r="E45" s="9" t="s">
        <v>1096</v>
      </c>
      <c r="F45" s="10" t="s">
        <v>1097</v>
      </c>
      <c r="G45" s="24" t="s">
        <v>1021</v>
      </c>
      <c r="H45" s="11" t="s">
        <v>1265</v>
      </c>
      <c r="I45" s="9" t="s">
        <v>1098</v>
      </c>
      <c r="J45" s="9" t="s">
        <v>63</v>
      </c>
      <c r="K45" s="12" t="s">
        <v>1095</v>
      </c>
      <c r="L45" s="9" t="str">
        <f t="shared" si="13"/>
        <v>December</v>
      </c>
      <c r="M45" s="13">
        <f t="shared" si="11"/>
        <v>2.1809257927448016</v>
      </c>
      <c r="N45" s="13">
        <f t="shared" si="14"/>
        <v>1.3059257927448018</v>
      </c>
      <c r="O45" s="13">
        <f t="shared" si="12"/>
        <v>1.4309257927448018</v>
      </c>
      <c r="P45" s="14">
        <f t="shared" si="15"/>
        <v>1</v>
      </c>
      <c r="Q45" s="15" t="str">
        <f t="shared" si="16"/>
        <v>40</v>
      </c>
      <c r="R45" s="15">
        <f t="shared" si="5"/>
        <v>140</v>
      </c>
      <c r="S45" s="7" t="str">
        <f t="shared" si="17"/>
        <v>03</v>
      </c>
      <c r="T45" s="7" t="str">
        <f t="shared" si="18"/>
        <v> 08</v>
      </c>
      <c r="U45" s="7" t="str">
        <f t="shared" si="19"/>
        <v>06</v>
      </c>
    </row>
    <row r="46" spans="1:21" ht="16.5" customHeight="1">
      <c r="A46" s="16">
        <v>34</v>
      </c>
      <c r="B46" s="16"/>
      <c r="C46" s="16"/>
      <c r="D46" s="16"/>
      <c r="E46" s="9" t="s">
        <v>969</v>
      </c>
      <c r="F46" s="10" t="s">
        <v>753</v>
      </c>
      <c r="G46" s="17">
        <v>5.2</v>
      </c>
      <c r="H46" s="9" t="s">
        <v>1109</v>
      </c>
      <c r="I46" s="6" t="s">
        <v>290</v>
      </c>
      <c r="J46" s="9" t="s">
        <v>63</v>
      </c>
      <c r="K46" s="12"/>
      <c r="L46" s="9" t="str">
        <f t="shared" si="13"/>
        <v>December</v>
      </c>
      <c r="M46" s="13">
        <f t="shared" si="11"/>
        <v>2.1628007927448016</v>
      </c>
      <c r="N46" s="13">
        <f t="shared" si="14"/>
        <v>1.2878007927448016</v>
      </c>
      <c r="O46" s="13">
        <f t="shared" si="12"/>
        <v>1.4128007927448016</v>
      </c>
      <c r="P46" s="14">
        <f t="shared" si="15"/>
        <v>1</v>
      </c>
      <c r="Q46" s="15" t="str">
        <f t="shared" si="16"/>
        <v>42</v>
      </c>
      <c r="R46" s="15">
        <f t="shared" si="5"/>
        <v>142</v>
      </c>
      <c r="S46" s="7" t="str">
        <f t="shared" si="17"/>
        <v>02</v>
      </c>
      <c r="T46" s="7" t="str">
        <f t="shared" si="18"/>
        <v> 42</v>
      </c>
      <c r="U46" s="7" t="str">
        <f t="shared" si="19"/>
        <v>00</v>
      </c>
    </row>
    <row r="47" spans="1:21" ht="16.5" customHeight="1">
      <c r="A47" s="9" t="s">
        <v>204</v>
      </c>
      <c r="B47" s="9"/>
      <c r="C47" s="9"/>
      <c r="D47" s="9"/>
      <c r="E47" s="9" t="s">
        <v>387</v>
      </c>
      <c r="F47" s="10" t="s">
        <v>718</v>
      </c>
      <c r="G47" s="9" t="s">
        <v>389</v>
      </c>
      <c r="H47" s="11" t="s">
        <v>388</v>
      </c>
      <c r="I47" s="9" t="s">
        <v>291</v>
      </c>
      <c r="J47" s="9" t="s">
        <v>59</v>
      </c>
      <c r="K47" s="12"/>
      <c r="L47" s="9" t="str">
        <f t="shared" si="13"/>
        <v>December</v>
      </c>
      <c r="M47" s="13">
        <f t="shared" si="11"/>
        <v>2.1493285705225795</v>
      </c>
      <c r="N47" s="13">
        <f t="shared" si="14"/>
        <v>1.2743285705225795</v>
      </c>
      <c r="O47" s="13">
        <f t="shared" si="12"/>
        <v>1.3993285705225795</v>
      </c>
      <c r="P47" s="14">
        <f t="shared" si="15"/>
        <v>1</v>
      </c>
      <c r="Q47" s="15" t="str">
        <f t="shared" si="16"/>
        <v>42</v>
      </c>
      <c r="R47" s="15">
        <f t="shared" si="5"/>
        <v>142</v>
      </c>
      <c r="S47" s="7" t="str">
        <f t="shared" si="17"/>
        <v>02</v>
      </c>
      <c r="T47" s="7" t="str">
        <f t="shared" si="18"/>
        <v> 22</v>
      </c>
      <c r="U47" s="7" t="str">
        <f t="shared" si="19"/>
        <v>36</v>
      </c>
    </row>
    <row r="48" spans="1:21" ht="16.5" customHeight="1">
      <c r="A48" s="9" t="s">
        <v>1077</v>
      </c>
      <c r="B48" s="9"/>
      <c r="C48" s="9"/>
      <c r="D48" s="9"/>
      <c r="E48" s="9" t="s">
        <v>1050</v>
      </c>
      <c r="F48" s="10" t="s">
        <v>1394</v>
      </c>
      <c r="G48" s="9" t="s">
        <v>1395</v>
      </c>
      <c r="H48" s="11" t="s">
        <v>1396</v>
      </c>
      <c r="I48" s="6" t="s">
        <v>1103</v>
      </c>
      <c r="J48" s="9" t="s">
        <v>59</v>
      </c>
      <c r="K48" s="12" t="s">
        <v>1397</v>
      </c>
      <c r="L48" s="9" t="str">
        <f t="shared" si="13"/>
        <v>December</v>
      </c>
      <c r="M48" s="13">
        <f t="shared" si="11"/>
        <v>2.1363424594114684</v>
      </c>
      <c r="N48" s="13">
        <f t="shared" si="14"/>
        <v>1.2613424594114684</v>
      </c>
      <c r="O48" s="13">
        <f t="shared" si="12"/>
        <v>1.3863424594114684</v>
      </c>
      <c r="P48" s="14">
        <f t="shared" si="15"/>
        <v>1</v>
      </c>
      <c r="Q48" s="15" t="str">
        <f t="shared" si="16"/>
        <v>42</v>
      </c>
      <c r="R48" s="15">
        <f t="shared" si="5"/>
        <v>142</v>
      </c>
      <c r="S48" s="7" t="str">
        <f t="shared" si="17"/>
        <v>02</v>
      </c>
      <c r="T48" s="7" t="str">
        <f t="shared" si="18"/>
        <v> 03</v>
      </c>
      <c r="U48" s="7" t="str">
        <f t="shared" si="19"/>
        <v>54</v>
      </c>
    </row>
    <row r="49" spans="1:21" ht="16.5" customHeight="1">
      <c r="A49" s="9" t="s">
        <v>1047</v>
      </c>
      <c r="B49" s="9"/>
      <c r="C49" s="9"/>
      <c r="D49" s="9"/>
      <c r="E49" s="9" t="s">
        <v>393</v>
      </c>
      <c r="F49" s="10" t="s">
        <v>629</v>
      </c>
      <c r="G49" s="9" t="s">
        <v>395</v>
      </c>
      <c r="H49" s="11" t="s">
        <v>394</v>
      </c>
      <c r="I49" s="9" t="s">
        <v>290</v>
      </c>
      <c r="J49" s="9" t="s">
        <v>63</v>
      </c>
      <c r="K49" s="12" t="s">
        <v>315</v>
      </c>
      <c r="L49" s="9" t="str">
        <f t="shared" si="13"/>
        <v>December</v>
      </c>
      <c r="M49" s="13">
        <f t="shared" si="11"/>
        <v>2.1906132927448017</v>
      </c>
      <c r="N49" s="13">
        <f t="shared" si="14"/>
        <v>1.3156132927448017</v>
      </c>
      <c r="O49" s="13">
        <f t="shared" si="12"/>
        <v>1.4406132927448017</v>
      </c>
      <c r="P49" s="14">
        <f t="shared" si="15"/>
        <v>1</v>
      </c>
      <c r="Q49" s="15" t="str">
        <f t="shared" si="16"/>
        <v>48</v>
      </c>
      <c r="R49" s="15">
        <f t="shared" si="5"/>
        <v>148</v>
      </c>
      <c r="S49" s="7" t="str">
        <f t="shared" si="17"/>
        <v>03</v>
      </c>
      <c r="T49" s="7" t="str">
        <f t="shared" si="18"/>
        <v> 22</v>
      </c>
      <c r="U49" s="7" t="str">
        <f t="shared" si="19"/>
        <v>03</v>
      </c>
    </row>
    <row r="50" spans="1:21" ht="16.5" customHeight="1">
      <c r="A50" s="16" t="s">
        <v>114</v>
      </c>
      <c r="B50" s="16"/>
      <c r="C50" s="20">
        <v>25042</v>
      </c>
      <c r="D50" s="21">
        <v>555400</v>
      </c>
      <c r="E50" s="9" t="s">
        <v>780</v>
      </c>
      <c r="F50" s="22" t="s">
        <v>806</v>
      </c>
      <c r="G50" s="19" t="s">
        <v>132</v>
      </c>
      <c r="H50" s="9" t="s">
        <v>149</v>
      </c>
      <c r="I50" s="6" t="s">
        <v>1103</v>
      </c>
      <c r="J50" s="9" t="s">
        <v>63</v>
      </c>
      <c r="K50" s="12" t="s">
        <v>165</v>
      </c>
      <c r="L50" s="9" t="str">
        <f t="shared" si="13"/>
        <v>December</v>
      </c>
      <c r="M50" s="13">
        <f t="shared" si="11"/>
        <v>2.1688424594114686</v>
      </c>
      <c r="N50" s="13">
        <f t="shared" si="14"/>
        <v>1.2938424594114686</v>
      </c>
      <c r="O50" s="13">
        <f t="shared" si="12"/>
        <v>1.4188424594114686</v>
      </c>
      <c r="P50" s="14">
        <f t="shared" si="15"/>
        <v>1</v>
      </c>
      <c r="Q50" s="15" t="str">
        <f t="shared" si="16"/>
        <v>55</v>
      </c>
      <c r="R50" s="15">
        <f t="shared" si="5"/>
        <v>155</v>
      </c>
      <c r="S50" s="7" t="str">
        <f t="shared" si="17"/>
        <v>02</v>
      </c>
      <c r="T50" s="7" t="str">
        <f t="shared" si="18"/>
        <v> 50</v>
      </c>
      <c r="U50" s="7" t="str">
        <f t="shared" si="19"/>
        <v>42</v>
      </c>
    </row>
    <row r="51" spans="1:21" ht="16.5" customHeight="1">
      <c r="A51" s="9" t="s">
        <v>202</v>
      </c>
      <c r="B51" s="9"/>
      <c r="C51" s="9"/>
      <c r="D51" s="9"/>
      <c r="E51" s="9" t="s">
        <v>382</v>
      </c>
      <c r="F51" s="10" t="s">
        <v>716</v>
      </c>
      <c r="G51" s="9" t="s">
        <v>384</v>
      </c>
      <c r="H51" s="11" t="s">
        <v>383</v>
      </c>
      <c r="I51" s="6" t="s">
        <v>290</v>
      </c>
      <c r="J51" s="9" t="s">
        <v>63</v>
      </c>
      <c r="K51" s="12" t="s">
        <v>314</v>
      </c>
      <c r="L51" s="9" t="str">
        <f t="shared" si="13"/>
        <v>December</v>
      </c>
      <c r="M51" s="13">
        <f t="shared" si="11"/>
        <v>2.146863292744802</v>
      </c>
      <c r="N51" s="13">
        <f t="shared" si="14"/>
        <v>1.271863292744802</v>
      </c>
      <c r="O51" s="13">
        <f t="shared" si="12"/>
        <v>1.396863292744802</v>
      </c>
      <c r="P51" s="14">
        <f t="shared" si="15"/>
        <v>1</v>
      </c>
      <c r="Q51" s="15" t="str">
        <f t="shared" si="16"/>
        <v>57</v>
      </c>
      <c r="R51" s="15">
        <f t="shared" si="5"/>
        <v>157</v>
      </c>
      <c r="S51" s="7" t="str">
        <f t="shared" si="17"/>
        <v>02</v>
      </c>
      <c r="T51" s="7" t="str">
        <f t="shared" si="18"/>
        <v> 19</v>
      </c>
      <c r="U51" s="7" t="str">
        <f t="shared" si="19"/>
        <v>03</v>
      </c>
    </row>
    <row r="52" spans="1:21" ht="16.5" customHeight="1">
      <c r="A52" s="9" t="s">
        <v>203</v>
      </c>
      <c r="B52" s="9"/>
      <c r="C52" s="9"/>
      <c r="D52" s="9"/>
      <c r="E52" s="9" t="s">
        <v>385</v>
      </c>
      <c r="F52" s="10" t="s">
        <v>717</v>
      </c>
      <c r="G52" s="9" t="s">
        <v>386</v>
      </c>
      <c r="H52" s="11" t="s">
        <v>383</v>
      </c>
      <c r="I52" s="6" t="s">
        <v>290</v>
      </c>
      <c r="J52" s="9" t="s">
        <v>63</v>
      </c>
      <c r="K52" s="12" t="s">
        <v>314</v>
      </c>
      <c r="L52" s="9" t="str">
        <f t="shared" si="13"/>
        <v>December</v>
      </c>
      <c r="M52" s="13">
        <f t="shared" si="11"/>
        <v>2.149224403855913</v>
      </c>
      <c r="N52" s="13">
        <f t="shared" si="14"/>
        <v>1.274224403855913</v>
      </c>
      <c r="O52" s="13">
        <f t="shared" si="12"/>
        <v>1.399224403855913</v>
      </c>
      <c r="P52" s="14">
        <f t="shared" si="15"/>
        <v>1</v>
      </c>
      <c r="Q52" s="15" t="str">
        <f t="shared" si="16"/>
        <v>57</v>
      </c>
      <c r="R52" s="15">
        <f t="shared" si="5"/>
        <v>157</v>
      </c>
      <c r="S52" s="7" t="str">
        <f t="shared" si="17"/>
        <v>02</v>
      </c>
      <c r="T52" s="7" t="str">
        <f t="shared" si="18"/>
        <v> 22</v>
      </c>
      <c r="U52" s="7" t="str">
        <f t="shared" si="19"/>
        <v>27</v>
      </c>
    </row>
    <row r="53" spans="1:21" ht="16.5" customHeight="1">
      <c r="A53" s="9" t="s">
        <v>201</v>
      </c>
      <c r="B53" s="9"/>
      <c r="C53" s="9"/>
      <c r="D53" s="9"/>
      <c r="E53" s="9" t="s">
        <v>379</v>
      </c>
      <c r="F53" s="10" t="s">
        <v>719</v>
      </c>
      <c r="G53" s="9" t="s">
        <v>381</v>
      </c>
      <c r="H53" s="11" t="s">
        <v>380</v>
      </c>
      <c r="I53" s="9" t="s">
        <v>290</v>
      </c>
      <c r="J53" s="9" t="s">
        <v>78</v>
      </c>
      <c r="K53" s="12" t="s">
        <v>313</v>
      </c>
      <c r="L53" s="9" t="str">
        <f t="shared" si="13"/>
        <v>December</v>
      </c>
      <c r="M53" s="13">
        <f t="shared" si="11"/>
        <v>2.144097089041098</v>
      </c>
      <c r="N53" s="13">
        <f t="shared" si="14"/>
        <v>1.269097089041098</v>
      </c>
      <c r="O53" s="13">
        <f t="shared" si="12"/>
        <v>1.394097089041098</v>
      </c>
      <c r="P53" s="14">
        <f t="shared" si="15"/>
        <v>1</v>
      </c>
      <c r="Q53" s="15" t="str">
        <f t="shared" si="16"/>
        <v>59</v>
      </c>
      <c r="R53" s="15">
        <f t="shared" si="5"/>
        <v>159</v>
      </c>
      <c r="S53" s="7" t="str">
        <f t="shared" si="17"/>
        <v>02</v>
      </c>
      <c r="T53" s="7" t="str">
        <f t="shared" si="18"/>
        <v> 15</v>
      </c>
      <c r="U53" s="7" t="str">
        <f t="shared" si="19"/>
        <v>04</v>
      </c>
    </row>
    <row r="54" spans="1:21" ht="16.5" customHeight="1">
      <c r="A54" s="9" t="s">
        <v>207</v>
      </c>
      <c r="B54" s="9"/>
      <c r="C54" s="9"/>
      <c r="D54" s="9"/>
      <c r="E54" s="9" t="s">
        <v>398</v>
      </c>
      <c r="F54" s="10" t="s">
        <v>625</v>
      </c>
      <c r="G54" s="9"/>
      <c r="H54" s="11"/>
      <c r="I54" s="9" t="s">
        <v>295</v>
      </c>
      <c r="J54" s="9" t="s">
        <v>296</v>
      </c>
      <c r="K54" s="12"/>
      <c r="L54" s="9" t="str">
        <f t="shared" si="13"/>
        <v>December</v>
      </c>
      <c r="M54" s="13">
        <f t="shared" si="11"/>
        <v>2.215231348300357</v>
      </c>
      <c r="N54" s="13">
        <f t="shared" si="14"/>
        <v>1.3402313483003572</v>
      </c>
      <c r="O54" s="13">
        <f t="shared" si="12"/>
        <v>1.4652313483003572</v>
      </c>
      <c r="P54" s="14">
        <f t="shared" si="15"/>
        <v>1</v>
      </c>
      <c r="Q54" s="15" t="str">
        <f t="shared" si="16"/>
        <v>63</v>
      </c>
      <c r="R54" s="15">
        <f t="shared" si="5"/>
        <v>163</v>
      </c>
      <c r="S54" s="7" t="str">
        <f t="shared" si="17"/>
        <v>03</v>
      </c>
      <c r="T54" s="7" t="str">
        <f t="shared" si="18"/>
        <v> 57</v>
      </c>
      <c r="U54" s="7" t="str">
        <f t="shared" si="19"/>
        <v>30</v>
      </c>
    </row>
    <row r="55" spans="1:21" ht="16.5" customHeight="1">
      <c r="A55" s="9" t="s">
        <v>1403</v>
      </c>
      <c r="B55" s="9"/>
      <c r="C55" s="9"/>
      <c r="D55" s="9"/>
      <c r="E55" s="9" t="s">
        <v>1404</v>
      </c>
      <c r="F55" s="10" t="s">
        <v>1405</v>
      </c>
      <c r="G55" s="9" t="s">
        <v>1414</v>
      </c>
      <c r="H55" s="11" t="s">
        <v>1411</v>
      </c>
      <c r="I55" s="6" t="s">
        <v>1412</v>
      </c>
      <c r="J55" s="9" t="s">
        <v>78</v>
      </c>
      <c r="K55" s="12" t="s">
        <v>1413</v>
      </c>
      <c r="L55" s="9" t="str">
        <f t="shared" si="13"/>
        <v>December</v>
      </c>
      <c r="M55" s="13">
        <f t="shared" si="11"/>
        <v>2.1538193112633204</v>
      </c>
      <c r="N55" s="13">
        <f t="shared" si="14"/>
        <v>1.2788193112633204</v>
      </c>
      <c r="O55" s="13">
        <f t="shared" si="12"/>
        <v>1.4038193112633204</v>
      </c>
      <c r="P55" s="14">
        <f t="shared" si="15"/>
        <v>1</v>
      </c>
      <c r="Q55" s="15" t="str">
        <f t="shared" si="16"/>
        <v>67</v>
      </c>
      <c r="R55" s="15">
        <f t="shared" si="5"/>
        <v>167</v>
      </c>
      <c r="S55" s="7" t="str">
        <f t="shared" si="17"/>
        <v>02</v>
      </c>
      <c r="T55" s="7" t="str">
        <f t="shared" si="18"/>
        <v> 29</v>
      </c>
      <c r="U55" s="7" t="str">
        <f t="shared" si="19"/>
        <v>04</v>
      </c>
    </row>
    <row r="56" spans="1:21" ht="16.5" customHeight="1">
      <c r="A56" s="16" t="s">
        <v>111</v>
      </c>
      <c r="B56" s="16"/>
      <c r="C56" s="20">
        <v>24848</v>
      </c>
      <c r="D56" s="21">
        <v>693900</v>
      </c>
      <c r="E56" s="9" t="s">
        <v>777</v>
      </c>
      <c r="F56" s="22" t="s">
        <v>803</v>
      </c>
      <c r="G56" s="19" t="s">
        <v>131</v>
      </c>
      <c r="H56" s="26" t="s">
        <v>1265</v>
      </c>
      <c r="I56" s="6" t="s">
        <v>1098</v>
      </c>
      <c r="J56" s="9" t="s">
        <v>78</v>
      </c>
      <c r="K56" s="12" t="s">
        <v>163</v>
      </c>
      <c r="L56" s="9" t="str">
        <f t="shared" si="13"/>
        <v>December</v>
      </c>
      <c r="M56" s="13">
        <f t="shared" si="11"/>
        <v>2.167523014967024</v>
      </c>
      <c r="N56" s="13">
        <f t="shared" si="14"/>
        <v>1.2925230149670242</v>
      </c>
      <c r="O56" s="13">
        <f t="shared" si="12"/>
        <v>1.4175230149670242</v>
      </c>
      <c r="P56" s="14">
        <f t="shared" si="15"/>
        <v>1</v>
      </c>
      <c r="Q56" s="15" t="str">
        <f t="shared" si="16"/>
        <v>69</v>
      </c>
      <c r="R56" s="15">
        <f t="shared" si="5"/>
        <v>169</v>
      </c>
      <c r="S56" s="7" t="str">
        <f t="shared" si="17"/>
        <v>02</v>
      </c>
      <c r="T56" s="7" t="str">
        <f t="shared" si="18"/>
        <v> 48</v>
      </c>
      <c r="U56" s="7" t="str">
        <f t="shared" si="19"/>
        <v>48</v>
      </c>
    </row>
    <row r="57" spans="1:21" ht="16.5" customHeight="1">
      <c r="A57" s="9" t="s">
        <v>1406</v>
      </c>
      <c r="B57" s="9"/>
      <c r="C57" s="9"/>
      <c r="D57" s="9"/>
      <c r="E57" s="9" t="s">
        <v>1407</v>
      </c>
      <c r="F57" s="10" t="s">
        <v>1408</v>
      </c>
      <c r="G57" s="9" t="s">
        <v>1409</v>
      </c>
      <c r="H57" s="11" t="s">
        <v>1410</v>
      </c>
      <c r="I57" s="6" t="s">
        <v>1103</v>
      </c>
      <c r="J57" s="9" t="s">
        <v>1426</v>
      </c>
      <c r="K57" s="12" t="s">
        <v>1415</v>
      </c>
      <c r="L57" s="9" t="str">
        <f t="shared" si="13"/>
        <v>December</v>
      </c>
      <c r="M57" s="13">
        <f t="shared" si="11"/>
        <v>2.1557290334855423</v>
      </c>
      <c r="N57" s="13">
        <f t="shared" si="14"/>
        <v>1.2807290334855426</v>
      </c>
      <c r="O57" s="13">
        <f t="shared" si="12"/>
        <v>1.4057290334855426</v>
      </c>
      <c r="P57" s="14">
        <f t="shared" si="15"/>
        <v>1</v>
      </c>
      <c r="Q57" s="15" t="str">
        <f t="shared" si="16"/>
        <v>89</v>
      </c>
      <c r="R57" s="15">
        <f t="shared" si="5"/>
        <v>189</v>
      </c>
      <c r="S57" s="7" t="str">
        <f t="shared" si="17"/>
        <v>02</v>
      </c>
      <c r="T57" s="7" t="str">
        <f t="shared" si="18"/>
        <v> 31</v>
      </c>
      <c r="U57" s="7" t="str">
        <f t="shared" si="19"/>
        <v>49</v>
      </c>
    </row>
    <row r="58" spans="1:21" ht="16.5" customHeight="1">
      <c r="A58" s="9" t="s">
        <v>216</v>
      </c>
      <c r="B58" s="9"/>
      <c r="C58" s="9"/>
      <c r="D58" s="9"/>
      <c r="E58" s="9" t="s">
        <v>420</v>
      </c>
      <c r="F58" s="10" t="s">
        <v>641</v>
      </c>
      <c r="G58" s="9" t="s">
        <v>421</v>
      </c>
      <c r="H58" s="11" t="s">
        <v>369</v>
      </c>
      <c r="I58" s="9" t="s">
        <v>298</v>
      </c>
      <c r="J58" s="9" t="s">
        <v>299</v>
      </c>
      <c r="K58" s="12" t="s">
        <v>319</v>
      </c>
      <c r="L58" s="9" t="str">
        <f t="shared" si="13"/>
        <v>January</v>
      </c>
      <c r="M58" s="13">
        <f t="shared" si="11"/>
        <v>2.285474403855913</v>
      </c>
      <c r="N58" s="13">
        <f t="shared" si="14"/>
        <v>1.410474403855913</v>
      </c>
      <c r="O58" s="13">
        <f t="shared" si="12"/>
        <v>1.535474403855913</v>
      </c>
      <c r="P58" s="14">
        <f t="shared" si="15"/>
        <v>2</v>
      </c>
      <c r="Q58" s="15" t="str">
        <f t="shared" si="16"/>
        <v>-69</v>
      </c>
      <c r="R58" s="15">
        <f t="shared" si="5"/>
        <v>31</v>
      </c>
      <c r="S58" s="7" t="str">
        <f t="shared" si="17"/>
        <v>05</v>
      </c>
      <c r="T58" s="7" t="str">
        <f t="shared" si="18"/>
        <v> 38</v>
      </c>
      <c r="U58" s="7" t="str">
        <f t="shared" si="19"/>
        <v>39</v>
      </c>
    </row>
    <row r="59" spans="1:21" ht="16.5" customHeight="1">
      <c r="A59" s="16">
        <v>79</v>
      </c>
      <c r="B59" s="16"/>
      <c r="C59" s="16"/>
      <c r="D59" s="16"/>
      <c r="E59" s="9" t="s">
        <v>941</v>
      </c>
      <c r="F59" s="10" t="s">
        <v>847</v>
      </c>
      <c r="G59" s="17">
        <v>8</v>
      </c>
      <c r="H59" s="9" t="s">
        <v>1113</v>
      </c>
      <c r="I59" s="9" t="s">
        <v>288</v>
      </c>
      <c r="J59" s="9" t="s">
        <v>178</v>
      </c>
      <c r="K59" s="12"/>
      <c r="L59" s="9" t="str">
        <f t="shared" si="13"/>
        <v>January</v>
      </c>
      <c r="M59" s="13">
        <f t="shared" si="11"/>
        <v>2.275648014967024</v>
      </c>
      <c r="N59" s="13">
        <f t="shared" si="14"/>
        <v>1.400648014967024</v>
      </c>
      <c r="O59" s="13">
        <f t="shared" si="12"/>
        <v>1.525648014967024</v>
      </c>
      <c r="P59" s="14">
        <f t="shared" si="15"/>
        <v>2</v>
      </c>
      <c r="Q59" s="15" t="str">
        <f t="shared" si="16"/>
        <v>-24</v>
      </c>
      <c r="R59" s="15">
        <f t="shared" si="5"/>
        <v>76</v>
      </c>
      <c r="S59" s="7" t="str">
        <f t="shared" si="17"/>
        <v>05</v>
      </c>
      <c r="T59" s="7" t="str">
        <f t="shared" si="18"/>
        <v> 24</v>
      </c>
      <c r="U59" s="7" t="str">
        <f t="shared" si="19"/>
        <v>30</v>
      </c>
    </row>
    <row r="60" spans="1:21" ht="16.5" customHeight="1">
      <c r="A60" s="9" t="s">
        <v>1274</v>
      </c>
      <c r="B60" s="9"/>
      <c r="C60" s="9"/>
      <c r="D60" s="9"/>
      <c r="E60" s="9" t="s">
        <v>1275</v>
      </c>
      <c r="F60" s="22" t="s">
        <v>1276</v>
      </c>
      <c r="G60" s="9" t="s">
        <v>1277</v>
      </c>
      <c r="H60" s="11" t="s">
        <v>1278</v>
      </c>
      <c r="I60" s="6" t="s">
        <v>1103</v>
      </c>
      <c r="J60" s="9" t="s">
        <v>178</v>
      </c>
      <c r="K60" s="12" t="s">
        <v>1279</v>
      </c>
      <c r="L60" s="9" t="str">
        <f t="shared" si="13"/>
        <v>January</v>
      </c>
      <c r="M60" s="13">
        <f t="shared" si="11"/>
        <v>2.289536903855913</v>
      </c>
      <c r="N60" s="13">
        <f t="shared" si="14"/>
        <v>1.4145369038559128</v>
      </c>
      <c r="O60" s="13">
        <f t="shared" si="12"/>
        <v>1.5395369038559128</v>
      </c>
      <c r="P60" s="14">
        <f t="shared" si="15"/>
        <v>2</v>
      </c>
      <c r="Q60" s="15" t="str">
        <f t="shared" si="16"/>
        <v>-22</v>
      </c>
      <c r="R60" s="15">
        <f t="shared" si="5"/>
        <v>78</v>
      </c>
      <c r="S60" s="7" t="str">
        <f t="shared" si="17"/>
        <v>05</v>
      </c>
      <c r="T60" s="7" t="str">
        <f t="shared" si="18"/>
        <v> 44</v>
      </c>
      <c r="U60" s="7" t="str">
        <f t="shared" si="19"/>
        <v>30</v>
      </c>
    </row>
    <row r="61" spans="1:21" ht="16.5" customHeight="1">
      <c r="A61" s="9" t="s">
        <v>1269</v>
      </c>
      <c r="B61" s="9"/>
      <c r="C61" s="9"/>
      <c r="D61" s="9"/>
      <c r="E61" s="9" t="s">
        <v>1270</v>
      </c>
      <c r="F61" s="22" t="s">
        <v>1271</v>
      </c>
      <c r="G61" s="9" t="s">
        <v>1272</v>
      </c>
      <c r="H61" s="24" t="s">
        <v>1265</v>
      </c>
      <c r="I61" s="6" t="s">
        <v>1135</v>
      </c>
      <c r="J61" s="9" t="s">
        <v>178</v>
      </c>
      <c r="K61" s="12" t="s">
        <v>1273</v>
      </c>
      <c r="L61" s="9" t="str">
        <f t="shared" si="13"/>
        <v>January</v>
      </c>
      <c r="M61" s="13">
        <f t="shared" si="11"/>
        <v>2.2859257927448016</v>
      </c>
      <c r="N61" s="13">
        <f t="shared" si="14"/>
        <v>1.4109257927448016</v>
      </c>
      <c r="O61" s="13">
        <f t="shared" si="12"/>
        <v>1.5359257927448016</v>
      </c>
      <c r="P61" s="14">
        <f t="shared" si="15"/>
        <v>2</v>
      </c>
      <c r="Q61" s="15" t="str">
        <f t="shared" si="16"/>
        <v>-17</v>
      </c>
      <c r="R61" s="15">
        <f t="shared" si="5"/>
        <v>83</v>
      </c>
      <c r="S61" s="7" t="str">
        <f t="shared" si="17"/>
        <v>05</v>
      </c>
      <c r="T61" s="7" t="str">
        <f t="shared" si="18"/>
        <v> 39</v>
      </c>
      <c r="U61" s="7" t="str">
        <f t="shared" si="19"/>
        <v>18</v>
      </c>
    </row>
    <row r="62" spans="1:21" ht="16.5" customHeight="1">
      <c r="A62" s="9" t="s">
        <v>1261</v>
      </c>
      <c r="B62" s="9"/>
      <c r="C62" s="9"/>
      <c r="D62" s="9"/>
      <c r="E62" s="9" t="s">
        <v>1263</v>
      </c>
      <c r="F62" s="22" t="s">
        <v>1264</v>
      </c>
      <c r="G62" s="9">
        <v>8.1</v>
      </c>
      <c r="H62" s="24" t="s">
        <v>1265</v>
      </c>
      <c r="I62" s="6" t="s">
        <v>1237</v>
      </c>
      <c r="J62" s="9" t="s">
        <v>178</v>
      </c>
      <c r="K62" s="12" t="s">
        <v>1262</v>
      </c>
      <c r="L62" s="9" t="str">
        <f t="shared" si="13"/>
        <v>January</v>
      </c>
      <c r="M62" s="13">
        <f aca="true" t="shared" si="20" ref="M62:M121">N62-3/24+1</f>
        <v>2.2583563483003575</v>
      </c>
      <c r="N62" s="13">
        <f aca="true" t="shared" si="21" ref="N62:N121">transtime(S62,T62,U62,$E$2)</f>
        <v>1.3833563483003575</v>
      </c>
      <c r="O62" s="13">
        <f t="shared" si="12"/>
        <v>1.5083563483003575</v>
      </c>
      <c r="P62" s="14">
        <f t="shared" si="15"/>
        <v>2</v>
      </c>
      <c r="Q62" s="15" t="str">
        <f aca="true" t="shared" si="22" ref="Q62:Q121">IF(LEFT(F62,1)&lt;&gt;"-",LEFT(F62,2),LEFT(F62,3))</f>
        <v>-14</v>
      </c>
      <c r="R62" s="15">
        <f t="shared" si="5"/>
        <v>86</v>
      </c>
      <c r="S62" s="7" t="str">
        <f aca="true" t="shared" si="23" ref="S62:S121">LEFT(E62,2)</f>
        <v>04</v>
      </c>
      <c r="T62" s="7" t="str">
        <f aca="true" t="shared" si="24" ref="T62:T121">MID(E62,4,3)</f>
        <v> 59</v>
      </c>
      <c r="U62" s="7" t="str">
        <f aca="true" t="shared" si="25" ref="U62:U121">MID(E62,9,2)</f>
        <v>36</v>
      </c>
    </row>
    <row r="63" spans="1:21" ht="16.5" customHeight="1">
      <c r="A63" s="9" t="s">
        <v>211</v>
      </c>
      <c r="B63" s="9"/>
      <c r="C63" s="9"/>
      <c r="D63" s="9"/>
      <c r="E63" s="9" t="s">
        <v>410</v>
      </c>
      <c r="F63" s="10" t="s">
        <v>622</v>
      </c>
      <c r="G63" s="9" t="s">
        <v>352</v>
      </c>
      <c r="H63" s="11" t="s">
        <v>14</v>
      </c>
      <c r="I63" s="9" t="s">
        <v>286</v>
      </c>
      <c r="J63" s="9" t="s">
        <v>178</v>
      </c>
      <c r="K63" s="12"/>
      <c r="L63" s="9" t="str">
        <f t="shared" si="13"/>
        <v>January</v>
      </c>
      <c r="M63" s="13">
        <f t="shared" si="20"/>
        <v>2.277731348300357</v>
      </c>
      <c r="N63" s="13">
        <f t="shared" si="21"/>
        <v>1.4027313483003572</v>
      </c>
      <c r="O63" s="13">
        <f t="shared" si="12"/>
        <v>1.5277313483003572</v>
      </c>
      <c r="P63" s="14">
        <f t="shared" si="15"/>
        <v>2</v>
      </c>
      <c r="Q63" s="15" t="str">
        <f t="shared" si="22"/>
        <v>-12</v>
      </c>
      <c r="R63" s="15">
        <f t="shared" si="5"/>
        <v>88</v>
      </c>
      <c r="S63" s="7" t="str">
        <f t="shared" si="23"/>
        <v>05</v>
      </c>
      <c r="T63" s="7" t="str">
        <f t="shared" si="24"/>
        <v> 27</v>
      </c>
      <c r="U63" s="7" t="str">
        <f t="shared" si="25"/>
        <v>30</v>
      </c>
    </row>
    <row r="64" spans="1:21" ht="16.5" customHeight="1">
      <c r="A64" s="9" t="s">
        <v>209</v>
      </c>
      <c r="B64" s="9"/>
      <c r="C64" s="9"/>
      <c r="D64" s="9"/>
      <c r="E64" s="9" t="s">
        <v>402</v>
      </c>
      <c r="F64" s="10" t="s">
        <v>636</v>
      </c>
      <c r="G64" s="9" t="s">
        <v>403</v>
      </c>
      <c r="H64" s="11" t="s">
        <v>15</v>
      </c>
      <c r="I64" s="9" t="s">
        <v>286</v>
      </c>
      <c r="J64" s="9" t="s">
        <v>297</v>
      </c>
      <c r="K64" s="12" t="s">
        <v>316</v>
      </c>
      <c r="L64" s="9" t="str">
        <f t="shared" si="13"/>
        <v>January</v>
      </c>
      <c r="M64" s="13">
        <f t="shared" si="20"/>
        <v>2.226874866818876</v>
      </c>
      <c r="N64" s="13">
        <f t="shared" si="21"/>
        <v>1.3518748668188758</v>
      </c>
      <c r="O64" s="13">
        <f t="shared" si="12"/>
        <v>1.4768748668188758</v>
      </c>
      <c r="P64" s="14">
        <f t="shared" si="15"/>
        <v>2</v>
      </c>
      <c r="Q64" s="15" t="str">
        <f t="shared" si="22"/>
        <v>-12</v>
      </c>
      <c r="R64" s="15">
        <f t="shared" si="5"/>
        <v>88</v>
      </c>
      <c r="S64" s="7" t="str">
        <f t="shared" si="23"/>
        <v>04</v>
      </c>
      <c r="T64" s="7" t="str">
        <f t="shared" si="24"/>
        <v> 14</v>
      </c>
      <c r="U64" s="7" t="str">
        <f t="shared" si="25"/>
        <v>16</v>
      </c>
    </row>
    <row r="65" spans="1:21" ht="16.5" customHeight="1">
      <c r="A65" s="9" t="s">
        <v>1427</v>
      </c>
      <c r="B65" s="9"/>
      <c r="C65" s="9"/>
      <c r="D65" s="9"/>
      <c r="E65" s="9" t="s">
        <v>1420</v>
      </c>
      <c r="F65" s="22" t="s">
        <v>1421</v>
      </c>
      <c r="G65" s="9" t="s">
        <v>1422</v>
      </c>
      <c r="H65" s="11" t="s">
        <v>1423</v>
      </c>
      <c r="I65" s="6" t="s">
        <v>1103</v>
      </c>
      <c r="J65" s="9" t="s">
        <v>68</v>
      </c>
      <c r="K65" s="12" t="s">
        <v>1424</v>
      </c>
      <c r="L65" s="9" t="str">
        <f t="shared" si="13"/>
        <v>January</v>
      </c>
      <c r="M65" s="13">
        <f t="shared" si="20"/>
        <v>2.268726718670728</v>
      </c>
      <c r="N65" s="13">
        <f t="shared" si="21"/>
        <v>1.3937267186707278</v>
      </c>
      <c r="O65" s="13">
        <f t="shared" si="12"/>
        <v>1.5187267186707278</v>
      </c>
      <c r="P65" s="14">
        <f t="shared" si="15"/>
        <v>2</v>
      </c>
      <c r="Q65" s="15" t="str">
        <f t="shared" si="22"/>
        <v>-08</v>
      </c>
      <c r="R65" s="15">
        <f t="shared" si="5"/>
        <v>92</v>
      </c>
      <c r="S65" s="7" t="str">
        <f t="shared" si="23"/>
        <v>05</v>
      </c>
      <c r="T65" s="7" t="str">
        <f t="shared" si="24"/>
        <v> 14</v>
      </c>
      <c r="U65" s="7" t="str">
        <f t="shared" si="25"/>
        <v>32</v>
      </c>
    </row>
    <row r="66" spans="1:21" ht="16.5" customHeight="1">
      <c r="A66" s="16" t="s">
        <v>1436</v>
      </c>
      <c r="B66" s="16"/>
      <c r="C66" s="16"/>
      <c r="D66" s="16"/>
      <c r="E66" s="9" t="s">
        <v>910</v>
      </c>
      <c r="F66" s="22" t="s">
        <v>1437</v>
      </c>
      <c r="G66" s="19" t="s">
        <v>1434</v>
      </c>
      <c r="H66" s="9" t="s">
        <v>16</v>
      </c>
      <c r="I66" s="9" t="s">
        <v>1103</v>
      </c>
      <c r="J66" s="9" t="s">
        <v>68</v>
      </c>
      <c r="K66" s="12" t="s">
        <v>1435</v>
      </c>
      <c r="L66" s="9" t="str">
        <f t="shared" si="13"/>
        <v>January</v>
      </c>
      <c r="M66" s="13">
        <f t="shared" si="20"/>
        <v>2.2832174594114685</v>
      </c>
      <c r="N66" s="13">
        <f t="shared" si="21"/>
        <v>1.4082174594114685</v>
      </c>
      <c r="O66" s="13">
        <f t="shared" si="12"/>
        <v>1.5332174594114685</v>
      </c>
      <c r="P66" s="14">
        <f t="shared" si="15"/>
        <v>2</v>
      </c>
      <c r="Q66" s="15" t="str">
        <f t="shared" si="22"/>
        <v>-05</v>
      </c>
      <c r="R66" s="15">
        <f t="shared" si="5"/>
        <v>95</v>
      </c>
      <c r="S66" s="7" t="str">
        <f t="shared" si="23"/>
        <v>05</v>
      </c>
      <c r="T66" s="7" t="str">
        <f t="shared" si="24"/>
        <v> 35</v>
      </c>
      <c r="U66" s="7" t="str">
        <f t="shared" si="25"/>
        <v>24</v>
      </c>
    </row>
    <row r="67" spans="1:21" ht="16.5" customHeight="1">
      <c r="A67" s="16">
        <v>42</v>
      </c>
      <c r="B67" s="16"/>
      <c r="C67" s="16"/>
      <c r="D67" s="16"/>
      <c r="E67" s="9" t="s">
        <v>910</v>
      </c>
      <c r="F67" s="10" t="s">
        <v>811</v>
      </c>
      <c r="G67" s="19">
        <v>5</v>
      </c>
      <c r="H67" s="9" t="s">
        <v>17</v>
      </c>
      <c r="I67" s="6" t="s">
        <v>596</v>
      </c>
      <c r="J67" s="9" t="s">
        <v>68</v>
      </c>
      <c r="K67" s="12" t="s">
        <v>1268</v>
      </c>
      <c r="L67" s="9" t="str">
        <f t="shared" si="13"/>
        <v>January</v>
      </c>
      <c r="M67" s="13">
        <f t="shared" si="20"/>
        <v>2.2832174594114685</v>
      </c>
      <c r="N67" s="13">
        <f t="shared" si="21"/>
        <v>1.4082174594114685</v>
      </c>
      <c r="O67" s="13">
        <f t="shared" si="12"/>
        <v>1.5332174594114685</v>
      </c>
      <c r="P67" s="14">
        <f t="shared" si="15"/>
        <v>2</v>
      </c>
      <c r="Q67" s="15" t="str">
        <f t="shared" si="22"/>
        <v>-05</v>
      </c>
      <c r="R67" s="15">
        <f t="shared" si="5"/>
        <v>95</v>
      </c>
      <c r="S67" s="7" t="str">
        <f t="shared" si="23"/>
        <v>05</v>
      </c>
      <c r="T67" s="7" t="str">
        <f t="shared" si="24"/>
        <v> 35</v>
      </c>
      <c r="U67" s="7" t="str">
        <f t="shared" si="25"/>
        <v>24</v>
      </c>
    </row>
    <row r="68" spans="1:21" ht="16.5" customHeight="1">
      <c r="A68" s="16">
        <v>43</v>
      </c>
      <c r="B68" s="16"/>
      <c r="C68" s="16"/>
      <c r="D68" s="16"/>
      <c r="E68" s="9" t="s">
        <v>911</v>
      </c>
      <c r="F68" s="10" t="s">
        <v>812</v>
      </c>
      <c r="G68" s="19">
        <v>7</v>
      </c>
      <c r="H68" s="9" t="s">
        <v>18</v>
      </c>
      <c r="I68" s="9" t="s">
        <v>596</v>
      </c>
      <c r="J68" s="9" t="s">
        <v>68</v>
      </c>
      <c r="K68" s="12" t="s">
        <v>69</v>
      </c>
      <c r="L68" s="9" t="str">
        <f t="shared" si="13"/>
        <v>January</v>
      </c>
      <c r="M68" s="13">
        <f t="shared" si="20"/>
        <v>2.2833563483003574</v>
      </c>
      <c r="N68" s="13">
        <f t="shared" si="21"/>
        <v>1.4083563483003574</v>
      </c>
      <c r="O68" s="13">
        <f t="shared" si="12"/>
        <v>1.5333563483003574</v>
      </c>
      <c r="P68" s="14">
        <f t="shared" si="15"/>
        <v>2</v>
      </c>
      <c r="Q68" s="15" t="str">
        <f t="shared" si="22"/>
        <v>-05</v>
      </c>
      <c r="R68" s="15">
        <f t="shared" si="5"/>
        <v>95</v>
      </c>
      <c r="S68" s="7" t="str">
        <f t="shared" si="23"/>
        <v>05</v>
      </c>
      <c r="T68" s="7" t="str">
        <f t="shared" si="24"/>
        <v> 35</v>
      </c>
      <c r="U68" s="7" t="str">
        <f t="shared" si="25"/>
        <v>36</v>
      </c>
    </row>
    <row r="69" spans="1:21" ht="16.5" customHeight="1">
      <c r="A69" s="9" t="s">
        <v>213</v>
      </c>
      <c r="B69" s="9"/>
      <c r="C69" s="9"/>
      <c r="D69" s="9"/>
      <c r="E69" s="9" t="s">
        <v>414</v>
      </c>
      <c r="F69" s="10" t="s">
        <v>638</v>
      </c>
      <c r="G69" s="9"/>
      <c r="H69" s="11" t="s">
        <v>415</v>
      </c>
      <c r="I69" s="9" t="s">
        <v>298</v>
      </c>
      <c r="J69" s="9" t="s">
        <v>68</v>
      </c>
      <c r="K69" s="12" t="s">
        <v>318</v>
      </c>
      <c r="L69" s="9" t="str">
        <f t="shared" si="13"/>
        <v>January</v>
      </c>
      <c r="M69" s="13">
        <f aca="true" t="shared" si="26" ref="M69:M94">N69-3/24+1</f>
        <v>2.2830438483003572</v>
      </c>
      <c r="N69" s="13">
        <f>transtime(S69,T69,U69,$E$2)</f>
        <v>1.4080438483003572</v>
      </c>
      <c r="O69" s="13">
        <f t="shared" si="12"/>
        <v>1.5330438483003572</v>
      </c>
      <c r="P69" s="14">
        <f t="shared" si="15"/>
        <v>2</v>
      </c>
      <c r="Q69" s="15" t="str">
        <f>IF(LEFT(F69,1)&lt;&gt;"-",LEFT(F69,2),LEFT(F69,3))</f>
        <v>-04</v>
      </c>
      <c r="R69" s="15">
        <f t="shared" si="5"/>
        <v>96</v>
      </c>
      <c r="S69" s="7" t="str">
        <f>LEFT(E69,2)</f>
        <v>05</v>
      </c>
      <c r="T69" s="7" t="str">
        <f>MID(E69,4,3)</f>
        <v> 35</v>
      </c>
      <c r="U69" s="7" t="str">
        <f>MID(E69,9,2)</f>
        <v>09</v>
      </c>
    </row>
    <row r="70" spans="1:21" ht="16.5" customHeight="1">
      <c r="A70" s="9" t="s">
        <v>214</v>
      </c>
      <c r="B70" s="9"/>
      <c r="C70" s="9"/>
      <c r="D70" s="9"/>
      <c r="E70" s="9" t="s">
        <v>416</v>
      </c>
      <c r="F70" s="10" t="s">
        <v>639</v>
      </c>
      <c r="G70" s="9"/>
      <c r="H70" s="11" t="s">
        <v>417</v>
      </c>
      <c r="I70" s="9" t="s">
        <v>298</v>
      </c>
      <c r="J70" s="9" t="s">
        <v>68</v>
      </c>
      <c r="K70" s="12" t="s">
        <v>318</v>
      </c>
      <c r="L70" s="9" t="str">
        <f aca="true" t="shared" si="27" ref="L70:L86">transmon10(INT((LEFT(E70,2))))</f>
        <v>January</v>
      </c>
      <c r="M70" s="13">
        <f t="shared" si="26"/>
        <v>2.283182737189246</v>
      </c>
      <c r="N70" s="13">
        <f aca="true" t="shared" si="28" ref="N70:N86">transtime(S70,T70,U70,$E$2)</f>
        <v>1.4081827371892461</v>
      </c>
      <c r="O70" s="13">
        <f t="shared" si="12"/>
        <v>1.5331827371892461</v>
      </c>
      <c r="P70" s="14">
        <f aca="true" t="shared" si="29" ref="P70:P86">INT(LEFT(E70,2)/2)</f>
        <v>2</v>
      </c>
      <c r="Q70" s="15" t="str">
        <f aca="true" t="shared" si="30" ref="Q70:Q86">IF(LEFT(F70,1)&lt;&gt;"-",LEFT(F70,2),LEFT(F70,3))</f>
        <v>-04</v>
      </c>
      <c r="R70" s="15">
        <f t="shared" si="5"/>
        <v>96</v>
      </c>
      <c r="S70" s="7" t="str">
        <f aca="true" t="shared" si="31" ref="S70:S86">LEFT(E70,2)</f>
        <v>05</v>
      </c>
      <c r="T70" s="7" t="str">
        <f aca="true" t="shared" si="32" ref="T70:T86">MID(E70,4,3)</f>
        <v> 35</v>
      </c>
      <c r="U70" s="7" t="str">
        <f aca="true" t="shared" si="33" ref="U70:U86">MID(E70,9,2)</f>
        <v>21</v>
      </c>
    </row>
    <row r="71" spans="1:21" ht="16.5" customHeight="1">
      <c r="A71" s="9" t="s">
        <v>215</v>
      </c>
      <c r="B71" s="9"/>
      <c r="C71" s="9"/>
      <c r="D71" s="9"/>
      <c r="E71" s="9" t="s">
        <v>418</v>
      </c>
      <c r="F71" s="10" t="s">
        <v>640</v>
      </c>
      <c r="G71" s="9"/>
      <c r="H71" s="11" t="s">
        <v>419</v>
      </c>
      <c r="I71" s="9" t="s">
        <v>298</v>
      </c>
      <c r="J71" s="9" t="s">
        <v>68</v>
      </c>
      <c r="K71" s="12" t="s">
        <v>318</v>
      </c>
      <c r="L71" s="9" t="str">
        <f t="shared" si="27"/>
        <v>January</v>
      </c>
      <c r="M71" s="13">
        <f t="shared" si="26"/>
        <v>2.283252181633691</v>
      </c>
      <c r="N71" s="13">
        <f t="shared" si="28"/>
        <v>1.4082521816336908</v>
      </c>
      <c r="O71" s="13">
        <f t="shared" si="12"/>
        <v>1.5332521816336908</v>
      </c>
      <c r="P71" s="14">
        <f t="shared" si="29"/>
        <v>2</v>
      </c>
      <c r="Q71" s="15" t="str">
        <f t="shared" si="30"/>
        <v>-04</v>
      </c>
      <c r="R71" s="15">
        <f t="shared" si="5"/>
        <v>96</v>
      </c>
      <c r="S71" s="7" t="str">
        <f t="shared" si="31"/>
        <v>05</v>
      </c>
      <c r="T71" s="7" t="str">
        <f t="shared" si="32"/>
        <v> 35</v>
      </c>
      <c r="U71" s="7" t="str">
        <f t="shared" si="33"/>
        <v>27</v>
      </c>
    </row>
    <row r="72" spans="1:21" ht="16.5" customHeight="1">
      <c r="A72" s="9" t="s">
        <v>1022</v>
      </c>
      <c r="B72" s="9"/>
      <c r="C72" s="9"/>
      <c r="D72" s="9"/>
      <c r="E72" s="9" t="s">
        <v>441</v>
      </c>
      <c r="F72" s="22" t="s">
        <v>442</v>
      </c>
      <c r="G72" s="9"/>
      <c r="H72" s="11" t="s">
        <v>1460</v>
      </c>
      <c r="I72" s="11" t="s">
        <v>1102</v>
      </c>
      <c r="J72" s="9" t="s">
        <v>68</v>
      </c>
      <c r="K72" s="12" t="s">
        <v>443</v>
      </c>
      <c r="L72" s="9" t="str">
        <f t="shared" si="27"/>
        <v>January</v>
      </c>
      <c r="M72" s="13">
        <f t="shared" si="26"/>
        <v>2.2871063483003575</v>
      </c>
      <c r="N72" s="13">
        <f t="shared" si="28"/>
        <v>1.4121063483003575</v>
      </c>
      <c r="O72" s="13">
        <f t="shared" si="12"/>
        <v>1.5371063483003575</v>
      </c>
      <c r="P72" s="14">
        <f t="shared" si="29"/>
        <v>2</v>
      </c>
      <c r="Q72" s="15" t="str">
        <f t="shared" si="30"/>
        <v>-02</v>
      </c>
      <c r="R72" s="15">
        <f t="shared" si="5"/>
        <v>98</v>
      </c>
      <c r="S72" s="7" t="str">
        <f t="shared" si="31"/>
        <v>05</v>
      </c>
      <c r="T72" s="7" t="str">
        <f t="shared" si="32"/>
        <v> 41</v>
      </c>
      <c r="U72" s="7" t="str">
        <f t="shared" si="33"/>
        <v>00</v>
      </c>
    </row>
    <row r="73" spans="1:21" ht="16.5" customHeight="1">
      <c r="A73" s="16" t="s">
        <v>1131</v>
      </c>
      <c r="B73" s="16"/>
      <c r="C73" s="16"/>
      <c r="D73" s="16"/>
      <c r="E73" s="9" t="s">
        <v>1132</v>
      </c>
      <c r="F73" s="10" t="s">
        <v>1133</v>
      </c>
      <c r="G73" s="19" t="s">
        <v>1267</v>
      </c>
      <c r="H73" s="9" t="s">
        <v>1134</v>
      </c>
      <c r="I73" s="6" t="s">
        <v>1135</v>
      </c>
      <c r="J73" s="9" t="s">
        <v>68</v>
      </c>
      <c r="K73" s="12" t="s">
        <v>1136</v>
      </c>
      <c r="L73" s="9" t="str">
        <f t="shared" si="27"/>
        <v>January</v>
      </c>
      <c r="M73" s="13">
        <f t="shared" si="26"/>
        <v>2.285543848300357</v>
      </c>
      <c r="N73" s="13">
        <f t="shared" si="28"/>
        <v>1.4105438483003572</v>
      </c>
      <c r="O73" s="13">
        <f t="shared" si="12"/>
        <v>1.5355438483003572</v>
      </c>
      <c r="P73" s="14">
        <f t="shared" si="29"/>
        <v>2</v>
      </c>
      <c r="Q73" s="15" t="str">
        <f t="shared" si="30"/>
        <v>-02</v>
      </c>
      <c r="R73" s="15">
        <f t="shared" si="5"/>
        <v>98</v>
      </c>
      <c r="S73" s="7" t="str">
        <f t="shared" si="31"/>
        <v>05</v>
      </c>
      <c r="T73" s="7" t="str">
        <f t="shared" si="32"/>
        <v> 38</v>
      </c>
      <c r="U73" s="7" t="str">
        <f t="shared" si="33"/>
        <v>45</v>
      </c>
    </row>
    <row r="74" spans="1:21" ht="16.5" customHeight="1">
      <c r="A74" s="16" t="s">
        <v>89</v>
      </c>
      <c r="B74" s="16"/>
      <c r="C74" s="20">
        <v>54046</v>
      </c>
      <c r="D74" s="21">
        <v>-15646</v>
      </c>
      <c r="E74" s="9" t="s">
        <v>758</v>
      </c>
      <c r="F74" s="22" t="s">
        <v>783</v>
      </c>
      <c r="G74" s="9" t="s">
        <v>87</v>
      </c>
      <c r="H74" s="11" t="s">
        <v>88</v>
      </c>
      <c r="I74" s="6" t="s">
        <v>1103</v>
      </c>
      <c r="J74" s="9" t="s">
        <v>68</v>
      </c>
      <c r="K74" s="12" t="s">
        <v>158</v>
      </c>
      <c r="L74" s="9" t="str">
        <f t="shared" si="27"/>
        <v>January</v>
      </c>
      <c r="M74" s="13">
        <f t="shared" si="26"/>
        <v>2.2869443112633205</v>
      </c>
      <c r="N74" s="13">
        <f t="shared" si="28"/>
        <v>1.4119443112633205</v>
      </c>
      <c r="O74" s="13">
        <f t="shared" si="12"/>
        <v>1.5369443112633205</v>
      </c>
      <c r="P74" s="14">
        <f t="shared" si="29"/>
        <v>2</v>
      </c>
      <c r="Q74" s="15" t="str">
        <f t="shared" si="30"/>
        <v>-01</v>
      </c>
      <c r="R74" s="15">
        <f t="shared" si="5"/>
        <v>99</v>
      </c>
      <c r="S74" s="7" t="str">
        <f t="shared" si="31"/>
        <v>05</v>
      </c>
      <c r="T74" s="7" t="str">
        <f t="shared" si="32"/>
        <v> 40</v>
      </c>
      <c r="U74" s="7" t="str">
        <f t="shared" si="33"/>
        <v>46</v>
      </c>
    </row>
    <row r="75" spans="1:21" ht="16.5" customHeight="1">
      <c r="A75" s="16">
        <v>78</v>
      </c>
      <c r="B75" s="16"/>
      <c r="C75" s="16"/>
      <c r="D75" s="16"/>
      <c r="E75" s="9" t="s">
        <v>940</v>
      </c>
      <c r="F75" s="10" t="s">
        <v>846</v>
      </c>
      <c r="G75" s="19">
        <v>8</v>
      </c>
      <c r="H75" s="9" t="s">
        <v>19</v>
      </c>
      <c r="I75" s="9" t="s">
        <v>595</v>
      </c>
      <c r="J75" s="9" t="s">
        <v>68</v>
      </c>
      <c r="K75" s="12"/>
      <c r="L75" s="9" t="str">
        <f t="shared" si="27"/>
        <v>January</v>
      </c>
      <c r="M75" s="13">
        <f t="shared" si="26"/>
        <v>2.291064681633691</v>
      </c>
      <c r="N75" s="13">
        <f t="shared" si="28"/>
        <v>1.4160646816336908</v>
      </c>
      <c r="O75" s="13">
        <f t="shared" si="12"/>
        <v>1.5410646816336908</v>
      </c>
      <c r="P75" s="14">
        <f t="shared" si="29"/>
        <v>2</v>
      </c>
      <c r="Q75" s="15" t="str">
        <f t="shared" si="30"/>
        <v>00</v>
      </c>
      <c r="R75" s="15">
        <f t="shared" si="5"/>
        <v>100</v>
      </c>
      <c r="S75" s="7" t="str">
        <f t="shared" si="31"/>
        <v>05</v>
      </c>
      <c r="T75" s="7" t="str">
        <f t="shared" si="32"/>
        <v> 46</v>
      </c>
      <c r="U75" s="7" t="str">
        <f t="shared" si="33"/>
        <v>42</v>
      </c>
    </row>
    <row r="76" spans="1:21" ht="16.5" customHeight="1">
      <c r="A76" s="16" t="s">
        <v>166</v>
      </c>
      <c r="B76" s="16"/>
      <c r="C76" s="16"/>
      <c r="D76" s="16"/>
      <c r="E76" s="9" t="s">
        <v>1432</v>
      </c>
      <c r="F76" s="22" t="s">
        <v>1249</v>
      </c>
      <c r="G76" s="19" t="s">
        <v>1433</v>
      </c>
      <c r="H76" s="9" t="s">
        <v>20</v>
      </c>
      <c r="I76" s="6" t="s">
        <v>1103</v>
      </c>
      <c r="J76" s="9" t="s">
        <v>68</v>
      </c>
      <c r="K76" s="12" t="s">
        <v>167</v>
      </c>
      <c r="L76" s="9" t="str">
        <f>transmon10(INT((LEFT(E76,2))))</f>
        <v>January</v>
      </c>
      <c r="M76" s="13">
        <f t="shared" si="26"/>
        <v>2.2808563483003574</v>
      </c>
      <c r="N76" s="13">
        <f>transtime(S76,T76,U76,$E$2)</f>
        <v>1.4058563483003574</v>
      </c>
      <c r="O76" s="13">
        <f t="shared" si="12"/>
        <v>1.5308563483003574</v>
      </c>
      <c r="P76" s="14">
        <f>INT(LEFT(E76,2)/2)</f>
        <v>2</v>
      </c>
      <c r="Q76" s="15" t="str">
        <f>IF(LEFT(F76,1)&lt;&gt;"-",LEFT(F76,2),LEFT(F76,3))</f>
        <v>-00</v>
      </c>
      <c r="R76" s="15">
        <f t="shared" si="5"/>
        <v>100</v>
      </c>
      <c r="S76" s="7" t="str">
        <f>LEFT(E76,2)</f>
        <v>05</v>
      </c>
      <c r="T76" s="7" t="str">
        <f>MID(E76,4,3)</f>
        <v> 32</v>
      </c>
      <c r="U76" s="7" t="str">
        <f>MID(E76,9,2)</f>
        <v>00</v>
      </c>
    </row>
    <row r="77" spans="1:21" ht="16.5" customHeight="1">
      <c r="A77" s="9" t="s">
        <v>579</v>
      </c>
      <c r="B77" s="9"/>
      <c r="C77" s="9"/>
      <c r="D77" s="9"/>
      <c r="E77" s="9" t="s">
        <v>580</v>
      </c>
      <c r="F77" s="10" t="s">
        <v>617</v>
      </c>
      <c r="G77" s="9"/>
      <c r="H77" s="11" t="s">
        <v>581</v>
      </c>
      <c r="I77" s="9" t="s">
        <v>582</v>
      </c>
      <c r="J77" s="9" t="s">
        <v>68</v>
      </c>
      <c r="K77" s="12" t="s">
        <v>583</v>
      </c>
      <c r="L77" s="9" t="str">
        <f>transmon10(INT((LEFT(E77,2))))</f>
        <v>January</v>
      </c>
      <c r="M77" s="13">
        <f t="shared" si="26"/>
        <v>2.2968285705225795</v>
      </c>
      <c r="N77" s="13">
        <f>transtime(S77,T77,U77,$E$2)</f>
        <v>1.4218285705225795</v>
      </c>
      <c r="O77" s="13">
        <f t="shared" si="12"/>
        <v>1.5468285705225795</v>
      </c>
      <c r="P77" s="14">
        <f>INT(LEFT(E77,2)/2)</f>
        <v>2</v>
      </c>
      <c r="Q77" s="15" t="str">
        <f>IF(LEFT(F77,1)&lt;&gt;"-",LEFT(F77,2),LEFT(F77,3))</f>
        <v>02</v>
      </c>
      <c r="R77" s="15">
        <f t="shared" si="5"/>
        <v>102</v>
      </c>
      <c r="S77" s="7" t="str">
        <f>LEFT(E77,2)</f>
        <v>05</v>
      </c>
      <c r="T77" s="7" t="str">
        <f>MID(E77,4,3)</f>
        <v> 55</v>
      </c>
      <c r="U77" s="7" t="str">
        <f>MID(E77,9,2)</f>
        <v>00</v>
      </c>
    </row>
    <row r="78" spans="1:21" ht="16.5" customHeight="1">
      <c r="A78" s="16" t="s">
        <v>1125</v>
      </c>
      <c r="B78" s="16"/>
      <c r="C78" s="16"/>
      <c r="D78" s="16"/>
      <c r="E78" s="9" t="s">
        <v>1126</v>
      </c>
      <c r="F78" s="10" t="s">
        <v>1127</v>
      </c>
      <c r="G78" s="19" t="s">
        <v>1128</v>
      </c>
      <c r="H78" s="9" t="s">
        <v>1129</v>
      </c>
      <c r="I78" s="6" t="s">
        <v>1103</v>
      </c>
      <c r="J78" s="9" t="s">
        <v>68</v>
      </c>
      <c r="K78" s="12" t="s">
        <v>1130</v>
      </c>
      <c r="L78" s="9" t="str">
        <f t="shared" si="27"/>
        <v>January</v>
      </c>
      <c r="M78" s="13">
        <f t="shared" si="26"/>
        <v>2.2830322742262834</v>
      </c>
      <c r="N78" s="13">
        <f t="shared" si="28"/>
        <v>1.4080322742262834</v>
      </c>
      <c r="O78" s="13">
        <f t="shared" si="12"/>
        <v>1.5330322742262834</v>
      </c>
      <c r="P78" s="14">
        <f t="shared" si="29"/>
        <v>2</v>
      </c>
      <c r="Q78" s="15" t="str">
        <f t="shared" si="30"/>
        <v>09</v>
      </c>
      <c r="R78" s="15">
        <f t="shared" si="5"/>
        <v>109</v>
      </c>
      <c r="S78" s="7" t="str">
        <f t="shared" si="31"/>
        <v>05</v>
      </c>
      <c r="T78" s="7" t="str">
        <f t="shared" si="32"/>
        <v> 35</v>
      </c>
      <c r="U78" s="7" t="str">
        <f t="shared" si="33"/>
        <v>08</v>
      </c>
    </row>
    <row r="79" spans="1:21" ht="16.5" customHeight="1">
      <c r="A79" s="9" t="s">
        <v>1048</v>
      </c>
      <c r="B79" s="9"/>
      <c r="C79" s="9"/>
      <c r="D79" s="9"/>
      <c r="E79" s="9" t="s">
        <v>406</v>
      </c>
      <c r="F79" s="10" t="s">
        <v>630</v>
      </c>
      <c r="G79" s="9" t="s">
        <v>408</v>
      </c>
      <c r="H79" s="11" t="s">
        <v>407</v>
      </c>
      <c r="I79" s="6" t="s">
        <v>290</v>
      </c>
      <c r="J79" s="9" t="s">
        <v>3</v>
      </c>
      <c r="K79" s="12" t="s">
        <v>317</v>
      </c>
      <c r="L79" s="9" t="str">
        <f t="shared" si="27"/>
        <v>January</v>
      </c>
      <c r="M79" s="13">
        <f t="shared" si="26"/>
        <v>2.2357406075596167</v>
      </c>
      <c r="N79" s="13">
        <f t="shared" si="28"/>
        <v>1.3607406075596167</v>
      </c>
      <c r="O79" s="13">
        <f t="shared" si="12"/>
        <v>1.4857406075596167</v>
      </c>
      <c r="P79" s="14">
        <f t="shared" si="29"/>
        <v>2</v>
      </c>
      <c r="Q79" s="15" t="str">
        <f t="shared" si="30"/>
        <v>16</v>
      </c>
      <c r="R79" s="15">
        <f t="shared" si="5"/>
        <v>116</v>
      </c>
      <c r="S79" s="7" t="str">
        <f t="shared" si="31"/>
        <v>04</v>
      </c>
      <c r="T79" s="7" t="str">
        <f t="shared" si="32"/>
        <v> 27</v>
      </c>
      <c r="U79" s="7" t="str">
        <f t="shared" si="33"/>
        <v>02</v>
      </c>
    </row>
    <row r="80" spans="1:21" ht="16.5" customHeight="1">
      <c r="A80" s="16">
        <v>1</v>
      </c>
      <c r="B80" s="16"/>
      <c r="C80" s="16"/>
      <c r="D80" s="16"/>
      <c r="E80" s="9" t="s">
        <v>876</v>
      </c>
      <c r="F80" s="10" t="s">
        <v>720</v>
      </c>
      <c r="G80" s="17">
        <v>9</v>
      </c>
      <c r="H80" s="9" t="s">
        <v>36</v>
      </c>
      <c r="I80" s="6" t="s">
        <v>1266</v>
      </c>
      <c r="J80" s="9" t="s">
        <v>3</v>
      </c>
      <c r="K80" s="12" t="s">
        <v>4</v>
      </c>
      <c r="L80" s="9" t="str">
        <f t="shared" si="27"/>
        <v>January</v>
      </c>
      <c r="M80" s="13">
        <f t="shared" si="26"/>
        <v>2.2825924594114686</v>
      </c>
      <c r="N80" s="13">
        <f t="shared" si="28"/>
        <v>1.4075924594114686</v>
      </c>
      <c r="O80" s="13">
        <f t="shared" si="12"/>
        <v>1.5325924594114686</v>
      </c>
      <c r="P80" s="14">
        <f t="shared" si="29"/>
        <v>2</v>
      </c>
      <c r="Q80" s="15" t="str">
        <f t="shared" si="30"/>
        <v>22</v>
      </c>
      <c r="R80" s="15">
        <f t="shared" si="5"/>
        <v>122</v>
      </c>
      <c r="S80" s="7" t="str">
        <f t="shared" si="31"/>
        <v>05</v>
      </c>
      <c r="T80" s="7" t="str">
        <f t="shared" si="32"/>
        <v> 34</v>
      </c>
      <c r="U80" s="7" t="str">
        <f t="shared" si="33"/>
        <v>30</v>
      </c>
    </row>
    <row r="81" spans="1:21" ht="16.5" customHeight="1">
      <c r="A81" s="9" t="s">
        <v>1058</v>
      </c>
      <c r="B81" s="9"/>
      <c r="C81" s="9"/>
      <c r="D81" s="9"/>
      <c r="E81" s="9" t="s">
        <v>1059</v>
      </c>
      <c r="F81" s="10" t="s">
        <v>1060</v>
      </c>
      <c r="G81" s="9">
        <v>10.9</v>
      </c>
      <c r="H81" s="11" t="s">
        <v>1061</v>
      </c>
      <c r="I81" s="9" t="s">
        <v>286</v>
      </c>
      <c r="J81" s="9" t="s">
        <v>3</v>
      </c>
      <c r="K81" s="12"/>
      <c r="L81" s="9" t="str">
        <f t="shared" si="27"/>
        <v>January</v>
      </c>
      <c r="M81" s="13">
        <f t="shared" si="26"/>
        <v>2.2233563483003573</v>
      </c>
      <c r="N81" s="13">
        <f t="shared" si="28"/>
        <v>1.3483563483003573</v>
      </c>
      <c r="O81" s="13">
        <f t="shared" si="12"/>
        <v>1.4733563483003573</v>
      </c>
      <c r="P81" s="14">
        <f t="shared" si="29"/>
        <v>2</v>
      </c>
      <c r="Q81" s="15" t="str">
        <f t="shared" si="30"/>
        <v>30</v>
      </c>
      <c r="R81" s="15">
        <f t="shared" si="5"/>
        <v>130</v>
      </c>
      <c r="S81" s="7" t="str">
        <f t="shared" si="31"/>
        <v>04</v>
      </c>
      <c r="T81" s="7" t="str">
        <f t="shared" si="32"/>
        <v> 09</v>
      </c>
      <c r="U81" s="7" t="str">
        <f t="shared" si="33"/>
        <v>12</v>
      </c>
    </row>
    <row r="82" spans="1:21" ht="16.5" customHeight="1">
      <c r="A82" s="16">
        <v>37</v>
      </c>
      <c r="B82" s="16"/>
      <c r="C82" s="16"/>
      <c r="D82" s="16"/>
      <c r="E82" s="9" t="s">
        <v>906</v>
      </c>
      <c r="F82" s="10" t="s">
        <v>756</v>
      </c>
      <c r="G82" s="17">
        <v>5.6</v>
      </c>
      <c r="H82" s="9" t="s">
        <v>21</v>
      </c>
      <c r="I82" s="6" t="s">
        <v>290</v>
      </c>
      <c r="J82" s="9" t="s">
        <v>65</v>
      </c>
      <c r="K82" s="12"/>
      <c r="L82" s="9" t="str">
        <f t="shared" si="27"/>
        <v>January</v>
      </c>
      <c r="M82" s="13">
        <f t="shared" si="26"/>
        <v>2.295023014967024</v>
      </c>
      <c r="N82" s="13">
        <f t="shared" si="28"/>
        <v>1.420023014967024</v>
      </c>
      <c r="O82" s="13">
        <f t="shared" si="12"/>
        <v>1.545023014967024</v>
      </c>
      <c r="P82" s="14">
        <f t="shared" si="29"/>
        <v>2</v>
      </c>
      <c r="Q82" s="15" t="str">
        <f t="shared" si="30"/>
        <v>32</v>
      </c>
      <c r="R82" s="15">
        <f t="shared" si="5"/>
        <v>132</v>
      </c>
      <c r="S82" s="7" t="str">
        <f t="shared" si="31"/>
        <v>05</v>
      </c>
      <c r="T82" s="7" t="str">
        <f t="shared" si="32"/>
        <v> 52</v>
      </c>
      <c r="U82" s="7" t="str">
        <f t="shared" si="33"/>
        <v>24</v>
      </c>
    </row>
    <row r="83" spans="1:21" ht="16.5" customHeight="1">
      <c r="A83" s="16">
        <v>36</v>
      </c>
      <c r="B83" s="16"/>
      <c r="C83" s="16"/>
      <c r="D83" s="16"/>
      <c r="E83" s="9" t="s">
        <v>970</v>
      </c>
      <c r="F83" s="10" t="s">
        <v>755</v>
      </c>
      <c r="G83" s="17">
        <v>6</v>
      </c>
      <c r="H83" s="9" t="s">
        <v>22</v>
      </c>
      <c r="I83" s="9" t="s">
        <v>290</v>
      </c>
      <c r="J83" s="9" t="s">
        <v>65</v>
      </c>
      <c r="K83" s="12"/>
      <c r="L83" s="9" t="str">
        <f t="shared" si="27"/>
        <v>January</v>
      </c>
      <c r="M83" s="13">
        <f t="shared" si="26"/>
        <v>2.2837035705225794</v>
      </c>
      <c r="N83" s="13">
        <f t="shared" si="28"/>
        <v>1.4087035705225794</v>
      </c>
      <c r="O83" s="13">
        <f t="shared" si="12"/>
        <v>1.5337035705225794</v>
      </c>
      <c r="P83" s="14">
        <f t="shared" si="29"/>
        <v>2</v>
      </c>
      <c r="Q83" s="15" t="str">
        <f t="shared" si="30"/>
        <v>34</v>
      </c>
      <c r="R83" s="15">
        <f t="shared" si="5"/>
        <v>134</v>
      </c>
      <c r="S83" s="7" t="str">
        <f t="shared" si="31"/>
        <v>05</v>
      </c>
      <c r="T83" s="7" t="str">
        <f t="shared" si="32"/>
        <v> 36</v>
      </c>
      <c r="U83" s="7" t="str">
        <f t="shared" si="33"/>
        <v>06</v>
      </c>
    </row>
    <row r="84" spans="1:21" ht="16.5" customHeight="1">
      <c r="A84" s="16">
        <v>38</v>
      </c>
      <c r="B84" s="16"/>
      <c r="C84" s="16"/>
      <c r="D84" s="16"/>
      <c r="E84" s="9" t="s">
        <v>907</v>
      </c>
      <c r="F84" s="10" t="s">
        <v>757</v>
      </c>
      <c r="G84" s="17">
        <v>6.4</v>
      </c>
      <c r="H84" s="9" t="s">
        <v>169</v>
      </c>
      <c r="I84" s="9" t="s">
        <v>290</v>
      </c>
      <c r="J84" s="9" t="s">
        <v>65</v>
      </c>
      <c r="K84" s="12"/>
      <c r="L84" s="9" t="str">
        <f>transmon10(INT((LEFT(E84,2))))</f>
        <v>January</v>
      </c>
      <c r="M84" s="13">
        <f t="shared" si="26"/>
        <v>2.2785646816336906</v>
      </c>
      <c r="N84" s="13">
        <f>transtime(S84,T84,U84,$E$2)</f>
        <v>1.4035646816336906</v>
      </c>
      <c r="O84" s="13">
        <f t="shared" si="12"/>
        <v>1.5285646816336906</v>
      </c>
      <c r="P84" s="14">
        <f>INT(LEFT(E84,2)/2)</f>
        <v>2</v>
      </c>
      <c r="Q84" s="15" t="str">
        <f>IF(LEFT(F84,1)&lt;&gt;"-",LEFT(F84,2),LEFT(F84,3))</f>
        <v>35</v>
      </c>
      <c r="R84" s="15">
        <f t="shared" si="5"/>
        <v>135</v>
      </c>
      <c r="S84" s="7" t="str">
        <f>LEFT(E84,2)</f>
        <v>05</v>
      </c>
      <c r="T84" s="7" t="str">
        <f>MID(E84,4,3)</f>
        <v> 28</v>
      </c>
      <c r="U84" s="7" t="str">
        <f>MID(E84,9,2)</f>
        <v>42</v>
      </c>
    </row>
    <row r="85" spans="1:21" ht="16.5" customHeight="1">
      <c r="A85" s="9" t="s">
        <v>212</v>
      </c>
      <c r="B85" s="9"/>
      <c r="C85" s="9"/>
      <c r="D85" s="9"/>
      <c r="E85" s="9" t="s">
        <v>411</v>
      </c>
      <c r="F85" s="10" t="s">
        <v>637</v>
      </c>
      <c r="G85" s="9" t="s">
        <v>413</v>
      </c>
      <c r="H85" s="11" t="s">
        <v>412</v>
      </c>
      <c r="I85" s="9" t="s">
        <v>290</v>
      </c>
      <c r="J85" s="9" t="s">
        <v>65</v>
      </c>
      <c r="K85" s="12"/>
      <c r="L85" s="9" t="str">
        <f>transmon10(INT((LEFT(E85,2))))</f>
        <v>January</v>
      </c>
      <c r="M85" s="13">
        <f t="shared" si="26"/>
        <v>2.2780785705225797</v>
      </c>
      <c r="N85" s="13">
        <f>transtime(S85,T85,U85,$E$2)</f>
        <v>1.4030785705225797</v>
      </c>
      <c r="O85" s="13">
        <f t="shared" si="12"/>
        <v>1.5280785705225797</v>
      </c>
      <c r="P85" s="14">
        <f>INT(LEFT(E85,2)/2)</f>
        <v>2</v>
      </c>
      <c r="Q85" s="15" t="str">
        <f>IF(LEFT(F85,1)&lt;&gt;"-",LEFT(F85,2),LEFT(F85,3))</f>
        <v>35</v>
      </c>
      <c r="R85" s="15">
        <f t="shared" si="5"/>
        <v>135</v>
      </c>
      <c r="S85" s="7" t="str">
        <f>LEFT(E85,2)</f>
        <v>05</v>
      </c>
      <c r="T85" s="7" t="str">
        <f>MID(E85,4,3)</f>
        <v> 28</v>
      </c>
      <c r="U85" s="7" t="str">
        <f>MID(E85,9,2)</f>
        <v>00</v>
      </c>
    </row>
    <row r="86" spans="1:21" ht="16.5" customHeight="1">
      <c r="A86" s="9" t="s">
        <v>210</v>
      </c>
      <c r="B86" s="9"/>
      <c r="C86" s="9"/>
      <c r="D86" s="9"/>
      <c r="E86" s="9" t="s">
        <v>404</v>
      </c>
      <c r="F86" s="10" t="s">
        <v>635</v>
      </c>
      <c r="G86" s="9" t="s">
        <v>367</v>
      </c>
      <c r="H86" s="11" t="s">
        <v>405</v>
      </c>
      <c r="I86" s="9" t="s">
        <v>290</v>
      </c>
      <c r="J86" s="9" t="s">
        <v>63</v>
      </c>
      <c r="K86" s="12"/>
      <c r="L86" s="9" t="str">
        <f t="shared" si="27"/>
        <v>January</v>
      </c>
      <c r="M86" s="13">
        <f t="shared" si="26"/>
        <v>2.227661903855913</v>
      </c>
      <c r="N86" s="13">
        <f t="shared" si="28"/>
        <v>1.3526619038559131</v>
      </c>
      <c r="O86" s="13">
        <f t="shared" si="12"/>
        <v>1.4776619038559131</v>
      </c>
      <c r="P86" s="14">
        <f t="shared" si="29"/>
        <v>2</v>
      </c>
      <c r="Q86" s="15" t="str">
        <f t="shared" si="30"/>
        <v>51</v>
      </c>
      <c r="R86" s="15">
        <f t="shared" si="5"/>
        <v>151</v>
      </c>
      <c r="S86" s="7" t="str">
        <f t="shared" si="31"/>
        <v>04</v>
      </c>
      <c r="T86" s="7" t="str">
        <f t="shared" si="32"/>
        <v> 15</v>
      </c>
      <c r="U86" s="7" t="str">
        <f t="shared" si="33"/>
        <v>24</v>
      </c>
    </row>
    <row r="87" spans="1:21" ht="16.5" customHeight="1">
      <c r="A87" s="9" t="s">
        <v>208</v>
      </c>
      <c r="B87" s="9"/>
      <c r="C87" s="9"/>
      <c r="D87" s="9"/>
      <c r="E87" s="9" t="s">
        <v>399</v>
      </c>
      <c r="F87" s="10" t="s">
        <v>634</v>
      </c>
      <c r="G87" s="9" t="s">
        <v>401</v>
      </c>
      <c r="H87" s="11" t="s">
        <v>400</v>
      </c>
      <c r="I87" s="9" t="s">
        <v>290</v>
      </c>
      <c r="J87" s="9" t="s">
        <v>296</v>
      </c>
      <c r="K87" s="12"/>
      <c r="L87" s="9" t="str">
        <f aca="true" t="shared" si="34" ref="L87:L94">transmon10(INT((LEFT(E87,2))))</f>
        <v>January</v>
      </c>
      <c r="M87" s="13">
        <f t="shared" si="26"/>
        <v>2.222349403855913</v>
      </c>
      <c r="N87" s="13">
        <f aca="true" t="shared" si="35" ref="N87:N94">transtime(S87,T87,U87,$E$2)</f>
        <v>1.347349403855913</v>
      </c>
      <c r="O87" s="13">
        <f t="shared" si="12"/>
        <v>1.472349403855913</v>
      </c>
      <c r="P87" s="14">
        <f aca="true" t="shared" si="36" ref="P87:P94">INT(LEFT(E87,2)/2)</f>
        <v>2</v>
      </c>
      <c r="Q87" s="15" t="str">
        <f aca="true" t="shared" si="37" ref="Q87:Q94">IF(LEFT(F87,1)&lt;&gt;"-",LEFT(F87,2),LEFT(F87,3))</f>
        <v>62</v>
      </c>
      <c r="R87" s="15">
        <f t="shared" si="5"/>
        <v>162</v>
      </c>
      <c r="S87" s="7" t="str">
        <f aca="true" t="shared" si="38" ref="S87:S94">LEFT(E87,2)</f>
        <v>04</v>
      </c>
      <c r="T87" s="7" t="str">
        <f aca="true" t="shared" si="39" ref="T87:T94">MID(E87,4,3)</f>
        <v> 07</v>
      </c>
      <c r="U87" s="7" t="str">
        <f aca="true" t="shared" si="40" ref="U87:U94">MID(E87,9,2)</f>
        <v>45</v>
      </c>
    </row>
    <row r="88" spans="1:21" ht="16.5" customHeight="1">
      <c r="A88" s="16" t="s">
        <v>1499</v>
      </c>
      <c r="B88" s="16"/>
      <c r="C88" s="16"/>
      <c r="D88" s="16"/>
      <c r="E88" s="9" t="s">
        <v>1500</v>
      </c>
      <c r="F88" s="22" t="s">
        <v>1501</v>
      </c>
      <c r="G88" s="17">
        <v>5.8</v>
      </c>
      <c r="H88" s="9" t="s">
        <v>23</v>
      </c>
      <c r="I88" s="6" t="s">
        <v>290</v>
      </c>
      <c r="J88" s="9" t="s">
        <v>70</v>
      </c>
      <c r="K88" s="12"/>
      <c r="L88" s="9" t="str">
        <f t="shared" si="34"/>
        <v>February</v>
      </c>
      <c r="M88" s="13">
        <f t="shared" si="26"/>
        <v>2.378286903855913</v>
      </c>
      <c r="N88" s="13">
        <f t="shared" si="35"/>
        <v>1.503286903855913</v>
      </c>
      <c r="O88" s="13">
        <f t="shared" si="12"/>
        <v>1.628286903855913</v>
      </c>
      <c r="P88" s="14">
        <f t="shared" si="36"/>
        <v>3</v>
      </c>
      <c r="Q88" s="15" t="str">
        <f t="shared" si="37"/>
        <v>-38</v>
      </c>
      <c r="R88" s="15">
        <f t="shared" si="5"/>
        <v>62</v>
      </c>
      <c r="S88" s="7" t="str">
        <f t="shared" si="38"/>
        <v>07</v>
      </c>
      <c r="T88" s="7" t="str">
        <f t="shared" si="39"/>
        <v> 52</v>
      </c>
      <c r="U88" s="7" t="str">
        <f t="shared" si="40"/>
        <v>18</v>
      </c>
    </row>
    <row r="89" spans="1:21" ht="16.5" customHeight="1">
      <c r="A89" s="9" t="s">
        <v>232</v>
      </c>
      <c r="B89" s="9"/>
      <c r="C89" s="9"/>
      <c r="D89" s="9"/>
      <c r="E89" s="9" t="s">
        <v>455</v>
      </c>
      <c r="F89" s="10" t="s">
        <v>659</v>
      </c>
      <c r="G89" s="9" t="s">
        <v>375</v>
      </c>
      <c r="H89" s="11" t="s">
        <v>456</v>
      </c>
      <c r="I89" s="9" t="s">
        <v>298</v>
      </c>
      <c r="J89" s="9" t="s">
        <v>73</v>
      </c>
      <c r="K89" s="12"/>
      <c r="L89" s="9" t="str">
        <f t="shared" si="34"/>
        <v>February</v>
      </c>
      <c r="M89" s="13">
        <f t="shared" si="26"/>
        <v>2.378425792744802</v>
      </c>
      <c r="N89" s="13">
        <f t="shared" si="35"/>
        <v>1.5034257927448018</v>
      </c>
      <c r="O89" s="13">
        <f t="shared" si="12"/>
        <v>1.6284257927448018</v>
      </c>
      <c r="P89" s="14">
        <f t="shared" si="36"/>
        <v>3</v>
      </c>
      <c r="Q89" s="15" t="str">
        <f t="shared" si="37"/>
        <v>-26</v>
      </c>
      <c r="R89" s="15">
        <f t="shared" si="5"/>
        <v>74</v>
      </c>
      <c r="S89" s="7" t="str">
        <f t="shared" si="38"/>
        <v>07</v>
      </c>
      <c r="T89" s="7" t="str">
        <f t="shared" si="39"/>
        <v> 52</v>
      </c>
      <c r="U89" s="7" t="str">
        <f t="shared" si="40"/>
        <v>30</v>
      </c>
    </row>
    <row r="90" spans="1:21" ht="16.5" customHeight="1">
      <c r="A90" s="16" t="s">
        <v>1151</v>
      </c>
      <c r="B90" s="16"/>
      <c r="C90" s="16"/>
      <c r="D90" s="16"/>
      <c r="E90" s="9" t="s">
        <v>1152</v>
      </c>
      <c r="F90" s="10" t="s">
        <v>1153</v>
      </c>
      <c r="G90" s="19" t="s">
        <v>1154</v>
      </c>
      <c r="H90" s="9" t="s">
        <v>1155</v>
      </c>
      <c r="I90" s="6" t="s">
        <v>1103</v>
      </c>
      <c r="J90" s="9" t="s">
        <v>73</v>
      </c>
      <c r="K90" s="12" t="s">
        <v>1156</v>
      </c>
      <c r="L90" s="9" t="str">
        <f t="shared" si="34"/>
        <v>February</v>
      </c>
      <c r="M90" s="13">
        <f t="shared" si="26"/>
        <v>2.368923477929987</v>
      </c>
      <c r="N90" s="13">
        <f t="shared" si="35"/>
        <v>1.4939234779299868</v>
      </c>
      <c r="O90" s="13">
        <f t="shared" si="12"/>
        <v>1.6189234779299868</v>
      </c>
      <c r="P90" s="14">
        <f t="shared" si="36"/>
        <v>3</v>
      </c>
      <c r="Q90" s="15" t="str">
        <f t="shared" si="37"/>
        <v>-26</v>
      </c>
      <c r="R90" s="15">
        <f t="shared" si="5"/>
        <v>74</v>
      </c>
      <c r="S90" s="7" t="str">
        <f t="shared" si="38"/>
        <v>07</v>
      </c>
      <c r="T90" s="7" t="str">
        <f t="shared" si="39"/>
        <v> 38</v>
      </c>
      <c r="U90" s="7" t="str">
        <f t="shared" si="40"/>
        <v>49</v>
      </c>
    </row>
    <row r="91" spans="1:21" ht="16.5" customHeight="1">
      <c r="A91" s="9" t="s">
        <v>228</v>
      </c>
      <c r="B91" s="9"/>
      <c r="C91" s="9"/>
      <c r="D91" s="9"/>
      <c r="E91" s="9" t="s">
        <v>447</v>
      </c>
      <c r="F91" s="10" t="s">
        <v>655</v>
      </c>
      <c r="G91" s="9" t="s">
        <v>448</v>
      </c>
      <c r="H91" s="11" t="s">
        <v>400</v>
      </c>
      <c r="I91" s="9" t="s">
        <v>290</v>
      </c>
      <c r="J91" s="9" t="s">
        <v>67</v>
      </c>
      <c r="K91" s="12"/>
      <c r="L91" s="9" t="str">
        <f t="shared" si="34"/>
        <v>February</v>
      </c>
      <c r="M91" s="13">
        <f t="shared" si="26"/>
        <v>2.355023014967024</v>
      </c>
      <c r="N91" s="13">
        <f t="shared" si="35"/>
        <v>1.4800230149670242</v>
      </c>
      <c r="O91" s="13">
        <f t="shared" si="12"/>
        <v>1.6050230149670242</v>
      </c>
      <c r="P91" s="14">
        <f t="shared" si="36"/>
        <v>3</v>
      </c>
      <c r="Q91" s="15" t="str">
        <f t="shared" si="37"/>
        <v>-24</v>
      </c>
      <c r="R91" s="15">
        <f t="shared" si="5"/>
        <v>76</v>
      </c>
      <c r="S91" s="7" t="str">
        <f t="shared" si="38"/>
        <v>07</v>
      </c>
      <c r="T91" s="7" t="str">
        <f t="shared" si="39"/>
        <v> 18</v>
      </c>
      <c r="U91" s="7" t="str">
        <f t="shared" si="40"/>
        <v>48</v>
      </c>
    </row>
    <row r="92" spans="1:21" ht="16.5" customHeight="1">
      <c r="A92" s="16">
        <v>93</v>
      </c>
      <c r="B92" s="16"/>
      <c r="C92" s="16"/>
      <c r="D92" s="16"/>
      <c r="E92" s="9" t="s">
        <v>950</v>
      </c>
      <c r="F92" s="10" t="s">
        <v>861</v>
      </c>
      <c r="G92" s="17">
        <v>6.2</v>
      </c>
      <c r="H92" s="9" t="s">
        <v>1068</v>
      </c>
      <c r="I92" s="9" t="s">
        <v>290</v>
      </c>
      <c r="J92" s="9" t="s">
        <v>73</v>
      </c>
      <c r="K92" s="12"/>
      <c r="L92" s="9" t="str">
        <f t="shared" si="34"/>
        <v>February</v>
      </c>
      <c r="M92" s="13">
        <f t="shared" si="26"/>
        <v>2.372939681633691</v>
      </c>
      <c r="N92" s="13">
        <f t="shared" si="35"/>
        <v>1.497939681633691</v>
      </c>
      <c r="O92" s="13">
        <f t="shared" si="12"/>
        <v>1.622939681633691</v>
      </c>
      <c r="P92" s="14">
        <f t="shared" si="36"/>
        <v>3</v>
      </c>
      <c r="Q92" s="15" t="str">
        <f t="shared" si="37"/>
        <v>-23</v>
      </c>
      <c r="R92" s="15">
        <f t="shared" si="5"/>
        <v>77</v>
      </c>
      <c r="S92" s="7" t="str">
        <f t="shared" si="38"/>
        <v>07</v>
      </c>
      <c r="T92" s="7" t="str">
        <f t="shared" si="39"/>
        <v> 44</v>
      </c>
      <c r="U92" s="7" t="str">
        <f t="shared" si="40"/>
        <v>36</v>
      </c>
    </row>
    <row r="93" spans="1:21" ht="16.5" customHeight="1">
      <c r="A93" s="9" t="s">
        <v>1287</v>
      </c>
      <c r="B93" s="9"/>
      <c r="C93" s="9"/>
      <c r="D93" s="9"/>
      <c r="E93" s="9" t="s">
        <v>1288</v>
      </c>
      <c r="F93" s="22" t="s">
        <v>1289</v>
      </c>
      <c r="G93" s="9" t="s">
        <v>1282</v>
      </c>
      <c r="H93" s="11" t="s">
        <v>1290</v>
      </c>
      <c r="I93" s="6" t="s">
        <v>1103</v>
      </c>
      <c r="J93" s="9" t="s">
        <v>67</v>
      </c>
      <c r="K93" s="12" t="s">
        <v>86</v>
      </c>
      <c r="L93" s="9" t="str">
        <f t="shared" si="34"/>
        <v>February</v>
      </c>
      <c r="M93" s="13">
        <f t="shared" si="26"/>
        <v>2.353495237189246</v>
      </c>
      <c r="N93" s="13">
        <f t="shared" si="35"/>
        <v>1.4784952371892461</v>
      </c>
      <c r="O93" s="13">
        <f t="shared" si="12"/>
        <v>1.6034952371892461</v>
      </c>
      <c r="P93" s="14">
        <f t="shared" si="36"/>
        <v>3</v>
      </c>
      <c r="Q93" s="15" t="str">
        <f t="shared" si="37"/>
        <v>-23</v>
      </c>
      <c r="R93" s="15">
        <f t="shared" si="5"/>
        <v>77</v>
      </c>
      <c r="S93" s="7" t="str">
        <f t="shared" si="38"/>
        <v>07</v>
      </c>
      <c r="T93" s="7" t="str">
        <f t="shared" si="39"/>
        <v> 16</v>
      </c>
      <c r="U93" s="7" t="str">
        <f t="shared" si="40"/>
        <v>36</v>
      </c>
    </row>
    <row r="94" spans="1:21" ht="16.5" customHeight="1">
      <c r="A94" s="16">
        <v>41</v>
      </c>
      <c r="B94" s="16"/>
      <c r="C94" s="16"/>
      <c r="D94" s="16"/>
      <c r="E94" s="9" t="s">
        <v>971</v>
      </c>
      <c r="F94" s="10" t="s">
        <v>810</v>
      </c>
      <c r="G94" s="17">
        <v>4.5</v>
      </c>
      <c r="H94" s="9" t="s">
        <v>24</v>
      </c>
      <c r="I94" s="6" t="s">
        <v>290</v>
      </c>
      <c r="J94" s="9" t="s">
        <v>67</v>
      </c>
      <c r="K94" s="12"/>
      <c r="L94" s="9" t="str">
        <f t="shared" si="34"/>
        <v>February</v>
      </c>
      <c r="M94" s="13">
        <f t="shared" si="26"/>
        <v>2.332939681633691</v>
      </c>
      <c r="N94" s="13">
        <f t="shared" si="35"/>
        <v>1.457939681633691</v>
      </c>
      <c r="O94" s="13">
        <f t="shared" si="12"/>
        <v>1.582939681633691</v>
      </c>
      <c r="P94" s="14">
        <f t="shared" si="36"/>
        <v>3</v>
      </c>
      <c r="Q94" s="15" t="str">
        <f t="shared" si="37"/>
        <v>-20</v>
      </c>
      <c r="R94" s="15">
        <f t="shared" si="5"/>
        <v>80</v>
      </c>
      <c r="S94" s="7" t="str">
        <f t="shared" si="38"/>
        <v>06</v>
      </c>
      <c r="T94" s="7" t="str">
        <f t="shared" si="39"/>
        <v> 47</v>
      </c>
      <c r="U94" s="7" t="str">
        <f t="shared" si="40"/>
        <v>00</v>
      </c>
    </row>
    <row r="95" spans="1:21" ht="16.5" customHeight="1">
      <c r="A95" s="16" t="s">
        <v>1140</v>
      </c>
      <c r="B95" s="16"/>
      <c r="C95" s="16"/>
      <c r="D95" s="16"/>
      <c r="E95" s="9" t="s">
        <v>1141</v>
      </c>
      <c r="F95" s="10" t="s">
        <v>1142</v>
      </c>
      <c r="G95" s="19" t="s">
        <v>1143</v>
      </c>
      <c r="H95" s="9" t="s">
        <v>1144</v>
      </c>
      <c r="I95" s="6" t="s">
        <v>1103</v>
      </c>
      <c r="J95" s="9" t="s">
        <v>67</v>
      </c>
      <c r="K95" s="12" t="s">
        <v>1145</v>
      </c>
      <c r="L95" s="9" t="str">
        <f aca="true" t="shared" si="41" ref="L95:L157">transmon10(INT((LEFT(E95,2))))</f>
        <v>February</v>
      </c>
      <c r="M95" s="13">
        <f t="shared" si="20"/>
        <v>2.3316549594114684</v>
      </c>
      <c r="N95" s="13">
        <f t="shared" si="21"/>
        <v>1.4566549594114684</v>
      </c>
      <c r="O95" s="13">
        <f t="shared" si="12"/>
        <v>1.5816549594114684</v>
      </c>
      <c r="P95" s="14">
        <f aca="true" t="shared" si="42" ref="P95:P157">INT(LEFT(E95,2)/2)</f>
        <v>3</v>
      </c>
      <c r="Q95" s="15" t="str">
        <f t="shared" si="22"/>
        <v>-16</v>
      </c>
      <c r="R95" s="15">
        <f t="shared" si="5"/>
        <v>84</v>
      </c>
      <c r="S95" s="7" t="str">
        <f t="shared" si="23"/>
        <v>06</v>
      </c>
      <c r="T95" s="7" t="str">
        <f t="shared" si="24"/>
        <v> 45</v>
      </c>
      <c r="U95" s="7" t="str">
        <f t="shared" si="25"/>
        <v>09</v>
      </c>
    </row>
    <row r="96" spans="1:21" ht="16.5" customHeight="1">
      <c r="A96" s="9" t="s">
        <v>227</v>
      </c>
      <c r="B96" s="9"/>
      <c r="C96" s="9"/>
      <c r="D96" s="9"/>
      <c r="E96" s="9" t="s">
        <v>446</v>
      </c>
      <c r="F96" s="10" t="s">
        <v>654</v>
      </c>
      <c r="G96" s="9" t="s">
        <v>364</v>
      </c>
      <c r="H96" s="11" t="s">
        <v>366</v>
      </c>
      <c r="I96" s="9" t="s">
        <v>290</v>
      </c>
      <c r="J96" s="9" t="s">
        <v>67</v>
      </c>
      <c r="K96" s="12"/>
      <c r="L96" s="9" t="str">
        <f t="shared" si="41"/>
        <v>February</v>
      </c>
      <c r="M96" s="13">
        <f t="shared" si="20"/>
        <v>2.3543285705225796</v>
      </c>
      <c r="N96" s="13">
        <f t="shared" si="21"/>
        <v>1.4793285705225796</v>
      </c>
      <c r="O96" s="13">
        <f t="shared" si="12"/>
        <v>1.6043285705225796</v>
      </c>
      <c r="P96" s="14">
        <f t="shared" si="42"/>
        <v>3</v>
      </c>
      <c r="Q96" s="15" t="str">
        <f t="shared" si="22"/>
        <v>-15</v>
      </c>
      <c r="R96" s="15">
        <f t="shared" si="5"/>
        <v>85</v>
      </c>
      <c r="S96" s="7" t="str">
        <f t="shared" si="23"/>
        <v>07</v>
      </c>
      <c r="T96" s="7" t="str">
        <f t="shared" si="24"/>
        <v> 17</v>
      </c>
      <c r="U96" s="7" t="str">
        <f t="shared" si="25"/>
        <v>48</v>
      </c>
    </row>
    <row r="97" spans="1:21" ht="16.5" customHeight="1">
      <c r="A97" s="16">
        <v>46</v>
      </c>
      <c r="B97" s="16"/>
      <c r="C97" s="16"/>
      <c r="D97" s="16"/>
      <c r="E97" s="9" t="s">
        <v>912</v>
      </c>
      <c r="F97" s="10" t="s">
        <v>815</v>
      </c>
      <c r="G97" s="17">
        <v>6.1</v>
      </c>
      <c r="H97" s="9" t="s">
        <v>23</v>
      </c>
      <c r="I97" s="9" t="s">
        <v>290</v>
      </c>
      <c r="J97" s="9" t="s">
        <v>73</v>
      </c>
      <c r="K97" s="12"/>
      <c r="L97" s="9" t="str">
        <f t="shared" si="41"/>
        <v>February</v>
      </c>
      <c r="M97" s="13">
        <f t="shared" si="20"/>
        <v>2.370995237189246</v>
      </c>
      <c r="N97" s="13">
        <f t="shared" si="21"/>
        <v>1.4959952371892462</v>
      </c>
      <c r="O97" s="13">
        <f t="shared" si="12"/>
        <v>1.6209952371892462</v>
      </c>
      <c r="P97" s="14">
        <f t="shared" si="42"/>
        <v>3</v>
      </c>
      <c r="Q97" s="15" t="str">
        <f t="shared" si="22"/>
        <v>-14</v>
      </c>
      <c r="R97" s="15">
        <f t="shared" si="5"/>
        <v>86</v>
      </c>
      <c r="S97" s="7" t="str">
        <f t="shared" si="23"/>
        <v>07</v>
      </c>
      <c r="T97" s="7" t="str">
        <f t="shared" si="24"/>
        <v> 41</v>
      </c>
      <c r="U97" s="7" t="str">
        <f t="shared" si="25"/>
        <v>48</v>
      </c>
    </row>
    <row r="98" spans="1:21" ht="16.5" customHeight="1">
      <c r="A98" s="16">
        <v>47</v>
      </c>
      <c r="B98" s="16"/>
      <c r="C98" s="16"/>
      <c r="D98" s="16"/>
      <c r="E98" s="9" t="s">
        <v>913</v>
      </c>
      <c r="F98" s="10" t="s">
        <v>816</v>
      </c>
      <c r="G98" s="17">
        <v>4.4</v>
      </c>
      <c r="H98" s="9" t="s">
        <v>25</v>
      </c>
      <c r="I98" s="9" t="s">
        <v>290</v>
      </c>
      <c r="J98" s="9" t="s">
        <v>73</v>
      </c>
      <c r="K98" s="12"/>
      <c r="L98" s="9" t="str">
        <f t="shared" si="41"/>
        <v>February</v>
      </c>
      <c r="M98" s="13">
        <f t="shared" si="20"/>
        <v>2.3673841260781354</v>
      </c>
      <c r="N98" s="13">
        <f t="shared" si="21"/>
        <v>1.4923841260781354</v>
      </c>
      <c r="O98" s="13">
        <f t="shared" si="12"/>
        <v>1.6173841260781354</v>
      </c>
      <c r="P98" s="14">
        <f t="shared" si="42"/>
        <v>3</v>
      </c>
      <c r="Q98" s="15" t="str">
        <f t="shared" si="22"/>
        <v>-14</v>
      </c>
      <c r="R98" s="15">
        <f t="shared" si="5"/>
        <v>86</v>
      </c>
      <c r="S98" s="7" t="str">
        <f t="shared" si="23"/>
        <v>07</v>
      </c>
      <c r="T98" s="7" t="str">
        <f t="shared" si="24"/>
        <v> 36</v>
      </c>
      <c r="U98" s="7" t="str">
        <f t="shared" si="25"/>
        <v>36</v>
      </c>
    </row>
    <row r="99" spans="1:21" ht="16.5" customHeight="1">
      <c r="A99" s="9" t="s">
        <v>231</v>
      </c>
      <c r="B99" s="9"/>
      <c r="C99" s="9"/>
      <c r="D99" s="9"/>
      <c r="E99" s="9" t="s">
        <v>453</v>
      </c>
      <c r="F99" s="10" t="s">
        <v>658</v>
      </c>
      <c r="G99" s="9" t="s">
        <v>438</v>
      </c>
      <c r="H99" s="11" t="s">
        <v>454</v>
      </c>
      <c r="I99" s="9" t="s">
        <v>286</v>
      </c>
      <c r="J99" s="9" t="s">
        <v>73</v>
      </c>
      <c r="K99" s="12"/>
      <c r="L99" s="9" t="str">
        <f t="shared" si="41"/>
        <v>February</v>
      </c>
      <c r="M99" s="13">
        <f t="shared" si="20"/>
        <v>2.3710299594114685</v>
      </c>
      <c r="N99" s="13">
        <f t="shared" si="21"/>
        <v>1.4960299594114685</v>
      </c>
      <c r="O99" s="13">
        <f t="shared" si="12"/>
        <v>1.6210299594114685</v>
      </c>
      <c r="P99" s="14">
        <f t="shared" si="42"/>
        <v>3</v>
      </c>
      <c r="Q99" s="15" t="str">
        <f t="shared" si="22"/>
        <v>-14</v>
      </c>
      <c r="R99" s="15">
        <f t="shared" si="5"/>
        <v>86</v>
      </c>
      <c r="S99" s="7" t="str">
        <f t="shared" si="23"/>
        <v>07</v>
      </c>
      <c r="T99" s="7" t="str">
        <f t="shared" si="24"/>
        <v> 41</v>
      </c>
      <c r="U99" s="7" t="str">
        <f t="shared" si="25"/>
        <v>51</v>
      </c>
    </row>
    <row r="100" spans="1:21" ht="16.5" customHeight="1">
      <c r="A100" s="9" t="s">
        <v>226</v>
      </c>
      <c r="B100" s="9"/>
      <c r="C100" s="9"/>
      <c r="D100" s="9"/>
      <c r="E100" s="9" t="s">
        <v>446</v>
      </c>
      <c r="F100" s="10" t="s">
        <v>653</v>
      </c>
      <c r="G100" s="9"/>
      <c r="H100" s="11" t="s">
        <v>400</v>
      </c>
      <c r="I100" s="9" t="s">
        <v>298</v>
      </c>
      <c r="J100" s="9" t="s">
        <v>67</v>
      </c>
      <c r="K100" s="12" t="s">
        <v>323</v>
      </c>
      <c r="L100" s="9" t="str">
        <f t="shared" si="41"/>
        <v>February</v>
      </c>
      <c r="M100" s="13">
        <f t="shared" si="20"/>
        <v>2.3543285705225796</v>
      </c>
      <c r="N100" s="13">
        <f t="shared" si="21"/>
        <v>1.4793285705225796</v>
      </c>
      <c r="O100" s="13">
        <f t="shared" si="12"/>
        <v>1.6043285705225796</v>
      </c>
      <c r="P100" s="14">
        <f t="shared" si="42"/>
        <v>3</v>
      </c>
      <c r="Q100" s="15" t="str">
        <f t="shared" si="22"/>
        <v>-13</v>
      </c>
      <c r="R100" s="15">
        <f t="shared" si="5"/>
        <v>87</v>
      </c>
      <c r="S100" s="7" t="str">
        <f t="shared" si="23"/>
        <v>07</v>
      </c>
      <c r="T100" s="7" t="str">
        <f t="shared" si="24"/>
        <v> 17</v>
      </c>
      <c r="U100" s="7" t="str">
        <f t="shared" si="25"/>
        <v>48</v>
      </c>
    </row>
    <row r="101" spans="1:21" ht="16.5" customHeight="1">
      <c r="A101" s="16">
        <v>50</v>
      </c>
      <c r="B101" s="16"/>
      <c r="C101" s="16"/>
      <c r="D101" s="16"/>
      <c r="E101" s="9" t="s">
        <v>916</v>
      </c>
      <c r="F101" s="10" t="s">
        <v>819</v>
      </c>
      <c r="G101" s="17">
        <v>5.9</v>
      </c>
      <c r="H101" s="9" t="s">
        <v>26</v>
      </c>
      <c r="I101" s="9" t="s">
        <v>290</v>
      </c>
      <c r="J101" s="9" t="s">
        <v>76</v>
      </c>
      <c r="K101" s="12"/>
      <c r="L101" s="9" t="str">
        <f t="shared" si="41"/>
        <v>February</v>
      </c>
      <c r="M101" s="13">
        <f t="shared" si="20"/>
        <v>2.344189681633691</v>
      </c>
      <c r="N101" s="13">
        <f t="shared" si="21"/>
        <v>1.469189681633691</v>
      </c>
      <c r="O101" s="13">
        <f t="shared" si="12"/>
        <v>1.594189681633691</v>
      </c>
      <c r="P101" s="14">
        <f t="shared" si="42"/>
        <v>3</v>
      </c>
      <c r="Q101" s="15" t="str">
        <f t="shared" si="22"/>
        <v>-08</v>
      </c>
      <c r="R101" s="15">
        <f t="shared" si="5"/>
        <v>92</v>
      </c>
      <c r="S101" s="7" t="str">
        <f t="shared" si="23"/>
        <v>07</v>
      </c>
      <c r="T101" s="7" t="str">
        <f t="shared" si="24"/>
        <v> 03</v>
      </c>
      <c r="U101" s="7" t="str">
        <f t="shared" si="25"/>
        <v>12</v>
      </c>
    </row>
    <row r="102" spans="1:21" ht="16.5" customHeight="1">
      <c r="A102" s="16" t="s">
        <v>1425</v>
      </c>
      <c r="B102" s="16"/>
      <c r="C102" s="16"/>
      <c r="D102" s="16"/>
      <c r="E102" s="9" t="s">
        <v>1137</v>
      </c>
      <c r="F102" s="10" t="s">
        <v>1138</v>
      </c>
      <c r="G102" s="19" t="s">
        <v>1239</v>
      </c>
      <c r="H102" s="9" t="s">
        <v>1139</v>
      </c>
      <c r="I102" s="6" t="s">
        <v>1412</v>
      </c>
      <c r="J102" s="9" t="s">
        <v>76</v>
      </c>
      <c r="K102" s="12" t="s">
        <v>1066</v>
      </c>
      <c r="L102" s="9" t="str">
        <f t="shared" si="41"/>
        <v>February</v>
      </c>
      <c r="M102" s="13">
        <f t="shared" si="20"/>
        <v>2.3203123668188756</v>
      </c>
      <c r="N102" s="13">
        <f t="shared" si="21"/>
        <v>1.4453123668188756</v>
      </c>
      <c r="O102" s="13">
        <f t="shared" si="12"/>
        <v>1.5703123668188756</v>
      </c>
      <c r="P102" s="14">
        <f t="shared" si="42"/>
        <v>3</v>
      </c>
      <c r="Q102" s="15" t="str">
        <f t="shared" si="22"/>
        <v>-07</v>
      </c>
      <c r="R102" s="15">
        <f t="shared" si="5"/>
        <v>93</v>
      </c>
      <c r="S102" s="7" t="str">
        <f t="shared" si="23"/>
        <v>06</v>
      </c>
      <c r="T102" s="7" t="str">
        <f t="shared" si="24"/>
        <v> 28</v>
      </c>
      <c r="U102" s="7" t="str">
        <f t="shared" si="25"/>
        <v>49</v>
      </c>
    </row>
    <row r="103" spans="1:21" ht="16.5" customHeight="1">
      <c r="A103" s="9" t="s">
        <v>220</v>
      </c>
      <c r="B103" s="9"/>
      <c r="C103" s="9"/>
      <c r="D103" s="9"/>
      <c r="E103" s="9" t="s">
        <v>429</v>
      </c>
      <c r="F103" s="10" t="s">
        <v>646</v>
      </c>
      <c r="G103" s="9" t="s">
        <v>430</v>
      </c>
      <c r="H103" s="11" t="s">
        <v>383</v>
      </c>
      <c r="I103" s="9" t="s">
        <v>290</v>
      </c>
      <c r="J103" s="9" t="s">
        <v>76</v>
      </c>
      <c r="K103" s="12"/>
      <c r="L103" s="9" t="str">
        <f t="shared" si="41"/>
        <v>February</v>
      </c>
      <c r="M103" s="13">
        <f t="shared" si="20"/>
        <v>2.318784589041098</v>
      </c>
      <c r="N103" s="13">
        <f t="shared" si="21"/>
        <v>1.443784589041098</v>
      </c>
      <c r="O103" s="13">
        <f t="shared" si="12"/>
        <v>1.568784589041098</v>
      </c>
      <c r="P103" s="14">
        <f t="shared" si="42"/>
        <v>3</v>
      </c>
      <c r="Q103" s="15" t="str">
        <f t="shared" si="22"/>
        <v>-04</v>
      </c>
      <c r="R103" s="15">
        <f t="shared" si="5"/>
        <v>96</v>
      </c>
      <c r="S103" s="7" t="str">
        <f t="shared" si="23"/>
        <v>06</v>
      </c>
      <c r="T103" s="7" t="str">
        <f t="shared" si="24"/>
        <v> 26</v>
      </c>
      <c r="U103" s="7" t="str">
        <f t="shared" si="25"/>
        <v>37</v>
      </c>
    </row>
    <row r="104" spans="1:21" ht="16.5" customHeight="1">
      <c r="A104" s="9" t="s">
        <v>225</v>
      </c>
      <c r="B104" s="9"/>
      <c r="C104" s="9"/>
      <c r="D104" s="9"/>
      <c r="E104" s="9" t="s">
        <v>444</v>
      </c>
      <c r="F104" s="10" t="s">
        <v>652</v>
      </c>
      <c r="G104" s="9" t="s">
        <v>445</v>
      </c>
      <c r="H104" s="11" t="s">
        <v>357</v>
      </c>
      <c r="I104" s="9" t="s">
        <v>290</v>
      </c>
      <c r="J104" s="9" t="s">
        <v>76</v>
      </c>
      <c r="K104" s="12"/>
      <c r="L104" s="9" t="str">
        <f t="shared" si="41"/>
        <v>February</v>
      </c>
      <c r="M104" s="13">
        <f t="shared" si="20"/>
        <v>2.336284589041098</v>
      </c>
      <c r="N104" s="13">
        <f t="shared" si="21"/>
        <v>1.4612845890410981</v>
      </c>
      <c r="O104" s="13">
        <f t="shared" si="12"/>
        <v>1.5862845890410981</v>
      </c>
      <c r="P104" s="14">
        <f t="shared" si="42"/>
        <v>3</v>
      </c>
      <c r="Q104" s="15" t="str">
        <f t="shared" si="22"/>
        <v>00</v>
      </c>
      <c r="R104" s="15">
        <f t="shared" si="5"/>
        <v>100</v>
      </c>
      <c r="S104" s="7" t="str">
        <f t="shared" si="23"/>
        <v>06</v>
      </c>
      <c r="T104" s="7" t="str">
        <f t="shared" si="24"/>
        <v> 51</v>
      </c>
      <c r="U104" s="7" t="str">
        <f t="shared" si="25"/>
        <v>49</v>
      </c>
    </row>
    <row r="105" spans="1:21" ht="16.5" customHeight="1">
      <c r="A105" s="9" t="s">
        <v>221</v>
      </c>
      <c r="B105" s="9"/>
      <c r="C105" s="9"/>
      <c r="D105" s="9"/>
      <c r="E105" s="9" t="s">
        <v>431</v>
      </c>
      <c r="F105" s="10" t="s">
        <v>647</v>
      </c>
      <c r="G105" s="9" t="s">
        <v>433</v>
      </c>
      <c r="H105" s="11" t="s">
        <v>432</v>
      </c>
      <c r="I105" s="9" t="s">
        <v>298</v>
      </c>
      <c r="J105" s="9" t="s">
        <v>76</v>
      </c>
      <c r="K105" s="12" t="s">
        <v>321</v>
      </c>
      <c r="L105" s="9" t="str">
        <f t="shared" si="41"/>
        <v>February</v>
      </c>
      <c r="M105" s="13">
        <f t="shared" si="20"/>
        <v>2.3227429223744314</v>
      </c>
      <c r="N105" s="13">
        <f t="shared" si="21"/>
        <v>1.4477429223744314</v>
      </c>
      <c r="O105" s="13">
        <f t="shared" si="12"/>
        <v>1.5727429223744314</v>
      </c>
      <c r="P105" s="14">
        <f t="shared" si="42"/>
        <v>3</v>
      </c>
      <c r="Q105" s="15" t="str">
        <f t="shared" si="22"/>
        <v>04</v>
      </c>
      <c r="R105" s="15">
        <f t="shared" si="5"/>
        <v>104</v>
      </c>
      <c r="S105" s="7" t="str">
        <f t="shared" si="23"/>
        <v>06</v>
      </c>
      <c r="T105" s="7" t="str">
        <f t="shared" si="24"/>
        <v> 32</v>
      </c>
      <c r="U105" s="7" t="str">
        <f t="shared" si="25"/>
        <v>19</v>
      </c>
    </row>
    <row r="106" spans="1:21" ht="16.5" customHeight="1">
      <c r="A106" s="9" t="s">
        <v>222</v>
      </c>
      <c r="B106" s="9"/>
      <c r="C106" s="9"/>
      <c r="D106" s="9"/>
      <c r="E106" s="9" t="s">
        <v>434</v>
      </c>
      <c r="F106" s="10" t="s">
        <v>648</v>
      </c>
      <c r="G106" s="9" t="s">
        <v>435</v>
      </c>
      <c r="H106" s="11" t="s">
        <v>405</v>
      </c>
      <c r="I106" s="9" t="s">
        <v>290</v>
      </c>
      <c r="J106" s="9" t="s">
        <v>76</v>
      </c>
      <c r="K106" s="12"/>
      <c r="L106" s="9" t="str">
        <f t="shared" si="41"/>
        <v>February</v>
      </c>
      <c r="M106" s="13">
        <f t="shared" si="20"/>
        <v>2.322812366818876</v>
      </c>
      <c r="N106" s="13">
        <f t="shared" si="21"/>
        <v>1.447812366818876</v>
      </c>
      <c r="O106" s="13">
        <f t="shared" si="12"/>
        <v>1.572812366818876</v>
      </c>
      <c r="P106" s="14">
        <f t="shared" si="42"/>
        <v>3</v>
      </c>
      <c r="Q106" s="15" t="str">
        <f t="shared" si="22"/>
        <v>04</v>
      </c>
      <c r="R106" s="15">
        <f t="shared" si="5"/>
        <v>104</v>
      </c>
      <c r="S106" s="7" t="str">
        <f t="shared" si="23"/>
        <v>06</v>
      </c>
      <c r="T106" s="7" t="str">
        <f t="shared" si="24"/>
        <v> 32</v>
      </c>
      <c r="U106" s="7" t="str">
        <f t="shared" si="25"/>
        <v>25</v>
      </c>
    </row>
    <row r="107" spans="1:21" ht="16.5" customHeight="1">
      <c r="A107" s="9" t="s">
        <v>223</v>
      </c>
      <c r="B107" s="9"/>
      <c r="C107" s="9"/>
      <c r="D107" s="9"/>
      <c r="E107" s="9" t="s">
        <v>436</v>
      </c>
      <c r="F107" s="10" t="s">
        <v>650</v>
      </c>
      <c r="G107" s="9" t="s">
        <v>438</v>
      </c>
      <c r="H107" s="11" t="s">
        <v>437</v>
      </c>
      <c r="I107" s="9" t="s">
        <v>298</v>
      </c>
      <c r="J107" s="9" t="s">
        <v>76</v>
      </c>
      <c r="K107" s="12" t="s">
        <v>322</v>
      </c>
      <c r="L107" s="9" t="str">
        <f t="shared" si="41"/>
        <v>February</v>
      </c>
      <c r="M107" s="13">
        <f t="shared" si="20"/>
        <v>2.327534589041098</v>
      </c>
      <c r="N107" s="13">
        <f t="shared" si="21"/>
        <v>1.4525345890410981</v>
      </c>
      <c r="O107" s="13">
        <f t="shared" si="12"/>
        <v>1.5775345890410981</v>
      </c>
      <c r="P107" s="14">
        <f t="shared" si="42"/>
        <v>3</v>
      </c>
      <c r="Q107" s="15" t="str">
        <f t="shared" si="22"/>
        <v>08</v>
      </c>
      <c r="R107" s="15">
        <f t="shared" si="5"/>
        <v>108</v>
      </c>
      <c r="S107" s="7" t="str">
        <f t="shared" si="23"/>
        <v>06</v>
      </c>
      <c r="T107" s="7" t="str">
        <f t="shared" si="24"/>
        <v> 39</v>
      </c>
      <c r="U107" s="7" t="str">
        <f t="shared" si="25"/>
        <v>13</v>
      </c>
    </row>
    <row r="108" spans="1:21" ht="16.5" customHeight="1">
      <c r="A108" s="9" t="s">
        <v>224</v>
      </c>
      <c r="B108" s="9"/>
      <c r="C108" s="9"/>
      <c r="D108" s="9"/>
      <c r="E108" s="9" t="s">
        <v>439</v>
      </c>
      <c r="F108" s="10" t="s">
        <v>651</v>
      </c>
      <c r="G108" s="9" t="s">
        <v>430</v>
      </c>
      <c r="H108" s="11" t="s">
        <v>440</v>
      </c>
      <c r="I108" s="9" t="s">
        <v>290</v>
      </c>
      <c r="J108" s="9" t="s">
        <v>76</v>
      </c>
      <c r="K108" s="12" t="s">
        <v>1120</v>
      </c>
      <c r="L108" s="9" t="str">
        <f t="shared" si="41"/>
        <v>February</v>
      </c>
      <c r="M108" s="13">
        <f t="shared" si="20"/>
        <v>2.328749866818876</v>
      </c>
      <c r="N108" s="13">
        <f t="shared" si="21"/>
        <v>1.453749866818876</v>
      </c>
      <c r="O108" s="13">
        <f t="shared" si="12"/>
        <v>1.578749866818876</v>
      </c>
      <c r="P108" s="14">
        <f t="shared" si="42"/>
        <v>3</v>
      </c>
      <c r="Q108" s="15" t="str">
        <f t="shared" si="22"/>
        <v>09</v>
      </c>
      <c r="R108" s="15">
        <f t="shared" si="5"/>
        <v>109</v>
      </c>
      <c r="S108" s="7" t="str">
        <f t="shared" si="23"/>
        <v>06</v>
      </c>
      <c r="T108" s="7" t="str">
        <f t="shared" si="24"/>
        <v> 40</v>
      </c>
      <c r="U108" s="7" t="str">
        <f t="shared" si="25"/>
        <v>58</v>
      </c>
    </row>
    <row r="109" spans="1:21" ht="16.5" customHeight="1">
      <c r="A109" s="9" t="s">
        <v>1062</v>
      </c>
      <c r="B109" s="9"/>
      <c r="C109" s="9"/>
      <c r="D109" s="9"/>
      <c r="E109" s="9" t="s">
        <v>1063</v>
      </c>
      <c r="F109" s="10" t="s">
        <v>1064</v>
      </c>
      <c r="G109" s="9">
        <v>8.5</v>
      </c>
      <c r="H109" s="11" t="s">
        <v>1065</v>
      </c>
      <c r="I109" s="9" t="s">
        <v>290</v>
      </c>
      <c r="J109" s="9" t="s">
        <v>3</v>
      </c>
      <c r="K109" s="12"/>
      <c r="L109" s="9" t="str">
        <f t="shared" si="41"/>
        <v>February</v>
      </c>
      <c r="M109" s="13">
        <f t="shared" si="20"/>
        <v>2.309884126078135</v>
      </c>
      <c r="N109" s="13">
        <f t="shared" si="21"/>
        <v>1.4348841260781349</v>
      </c>
      <c r="O109" s="13">
        <f t="shared" si="12"/>
        <v>1.5598841260781349</v>
      </c>
      <c r="P109" s="14">
        <f t="shared" si="42"/>
        <v>3</v>
      </c>
      <c r="Q109" s="15" t="str">
        <f t="shared" si="22"/>
        <v>12</v>
      </c>
      <c r="R109" s="15">
        <f t="shared" si="5"/>
        <v>112</v>
      </c>
      <c r="S109" s="7" t="str">
        <f t="shared" si="23"/>
        <v>06</v>
      </c>
      <c r="T109" s="7" t="str">
        <f t="shared" si="24"/>
        <v> 13</v>
      </c>
      <c r="U109" s="7" t="str">
        <f t="shared" si="25"/>
        <v>48</v>
      </c>
    </row>
    <row r="110" spans="1:21" ht="16.5" customHeight="1">
      <c r="A110" s="9" t="s">
        <v>218</v>
      </c>
      <c r="B110" s="9"/>
      <c r="C110" s="9"/>
      <c r="D110" s="9"/>
      <c r="E110" s="9" t="s">
        <v>424</v>
      </c>
      <c r="F110" s="10" t="s">
        <v>644</v>
      </c>
      <c r="G110" s="9" t="s">
        <v>425</v>
      </c>
      <c r="H110" s="11" t="s">
        <v>412</v>
      </c>
      <c r="I110" s="9" t="s">
        <v>290</v>
      </c>
      <c r="J110" s="9" t="s">
        <v>68</v>
      </c>
      <c r="K110" s="12" t="s">
        <v>320</v>
      </c>
      <c r="L110" s="9" t="str">
        <f t="shared" si="41"/>
        <v>February</v>
      </c>
      <c r="M110" s="13">
        <f t="shared" si="20"/>
        <v>2.3061688483003575</v>
      </c>
      <c r="N110" s="13">
        <f t="shared" si="21"/>
        <v>1.4311688483003575</v>
      </c>
      <c r="O110" s="13">
        <f t="shared" si="12"/>
        <v>1.5561688483003575</v>
      </c>
      <c r="P110" s="14">
        <f t="shared" si="42"/>
        <v>3</v>
      </c>
      <c r="Q110" s="15" t="str">
        <f t="shared" si="22"/>
        <v>13</v>
      </c>
      <c r="R110" s="15">
        <f t="shared" si="5"/>
        <v>113</v>
      </c>
      <c r="S110" s="7" t="str">
        <f t="shared" si="23"/>
        <v>06</v>
      </c>
      <c r="T110" s="7" t="str">
        <f t="shared" si="24"/>
        <v> 08</v>
      </c>
      <c r="U110" s="7" t="str">
        <f t="shared" si="25"/>
        <v>27</v>
      </c>
    </row>
    <row r="111" spans="1:21" ht="16.5" customHeight="1">
      <c r="A111" s="9" t="s">
        <v>219</v>
      </c>
      <c r="B111" s="9"/>
      <c r="C111" s="9"/>
      <c r="D111" s="9"/>
      <c r="E111" s="9" t="s">
        <v>426</v>
      </c>
      <c r="F111" s="10" t="s">
        <v>645</v>
      </c>
      <c r="G111" s="9" t="s">
        <v>428</v>
      </c>
      <c r="H111" s="11" t="s">
        <v>427</v>
      </c>
      <c r="I111" s="9" t="s">
        <v>298</v>
      </c>
      <c r="J111" s="9" t="s">
        <v>64</v>
      </c>
      <c r="K111" s="12"/>
      <c r="L111" s="9" t="str">
        <f t="shared" si="41"/>
        <v>February</v>
      </c>
      <c r="M111" s="13">
        <f t="shared" si="20"/>
        <v>2.3072568112633203</v>
      </c>
      <c r="N111" s="13">
        <f t="shared" si="21"/>
        <v>1.4322568112633203</v>
      </c>
      <c r="O111" s="13">
        <f t="shared" si="12"/>
        <v>1.5572568112633203</v>
      </c>
      <c r="P111" s="14">
        <f t="shared" si="42"/>
        <v>3</v>
      </c>
      <c r="Q111" s="15" t="str">
        <f t="shared" si="22"/>
        <v>20</v>
      </c>
      <c r="R111" s="15">
        <f t="shared" si="5"/>
        <v>120</v>
      </c>
      <c r="S111" s="7" t="str">
        <f t="shared" si="23"/>
        <v>06</v>
      </c>
      <c r="T111" s="7" t="str">
        <f t="shared" si="24"/>
        <v> 10</v>
      </c>
      <c r="U111" s="7" t="str">
        <f t="shared" si="25"/>
        <v>01</v>
      </c>
    </row>
    <row r="112" spans="1:21" ht="16.5" customHeight="1">
      <c r="A112" s="9" t="s">
        <v>229</v>
      </c>
      <c r="B112" s="9"/>
      <c r="C112" s="9"/>
      <c r="D112" s="9"/>
      <c r="E112" s="9" t="s">
        <v>449</v>
      </c>
      <c r="F112" s="10" t="s">
        <v>656</v>
      </c>
      <c r="G112" s="9" t="s">
        <v>423</v>
      </c>
      <c r="H112" s="11" t="s">
        <v>27</v>
      </c>
      <c r="I112" s="6" t="s">
        <v>286</v>
      </c>
      <c r="J112" s="9" t="s">
        <v>64</v>
      </c>
      <c r="K112" s="12" t="s">
        <v>324</v>
      </c>
      <c r="L112" s="9" t="str">
        <f t="shared" si="41"/>
        <v>February</v>
      </c>
      <c r="M112" s="13">
        <f t="shared" si="20"/>
        <v>2.362222089041098</v>
      </c>
      <c r="N112" s="13">
        <f t="shared" si="21"/>
        <v>1.487222089041098</v>
      </c>
      <c r="O112" s="13">
        <f t="shared" si="12"/>
        <v>1.612222089041098</v>
      </c>
      <c r="P112" s="14">
        <f t="shared" si="42"/>
        <v>3</v>
      </c>
      <c r="Q112" s="15" t="str">
        <f t="shared" si="22"/>
        <v>20</v>
      </c>
      <c r="R112" s="15">
        <f t="shared" si="5"/>
        <v>120</v>
      </c>
      <c r="S112" s="7" t="str">
        <f t="shared" si="23"/>
        <v>07</v>
      </c>
      <c r="T112" s="7" t="str">
        <f t="shared" si="24"/>
        <v> 29</v>
      </c>
      <c r="U112" s="7" t="str">
        <f t="shared" si="25"/>
        <v>10</v>
      </c>
    </row>
    <row r="113" spans="1:21" ht="16.5" customHeight="1">
      <c r="A113" s="9" t="s">
        <v>1479</v>
      </c>
      <c r="B113" s="9"/>
      <c r="C113" s="9"/>
      <c r="D113" s="9"/>
      <c r="E113" s="9" t="s">
        <v>1480</v>
      </c>
      <c r="F113" s="10" t="s">
        <v>1481</v>
      </c>
      <c r="G113" s="25">
        <v>1.8</v>
      </c>
      <c r="H113" s="27" t="s">
        <v>28</v>
      </c>
      <c r="I113" s="6" t="s">
        <v>1477</v>
      </c>
      <c r="J113" s="11" t="s">
        <v>64</v>
      </c>
      <c r="K113" s="12" t="s">
        <v>1482</v>
      </c>
      <c r="L113" s="9" t="str">
        <f t="shared" si="41"/>
        <v>February</v>
      </c>
      <c r="M113" s="13">
        <f t="shared" si="20"/>
        <v>2.3298146816336907</v>
      </c>
      <c r="N113" s="13">
        <f t="shared" si="21"/>
        <v>1.4548146816336907</v>
      </c>
      <c r="O113" s="13">
        <f t="shared" si="12"/>
        <v>1.5798146816336907</v>
      </c>
      <c r="P113" s="14">
        <f t="shared" si="42"/>
        <v>3</v>
      </c>
      <c r="Q113" s="15" t="str">
        <f t="shared" si="22"/>
        <v>22</v>
      </c>
      <c r="R113" s="15">
        <f t="shared" si="5"/>
        <v>122</v>
      </c>
      <c r="S113" s="7" t="str">
        <f t="shared" si="23"/>
        <v>06</v>
      </c>
      <c r="T113" s="7" t="str">
        <f t="shared" si="24"/>
        <v> 42</v>
      </c>
      <c r="U113" s="7" t="str">
        <f t="shared" si="25"/>
        <v>30</v>
      </c>
    </row>
    <row r="114" spans="1:21" ht="16.5" customHeight="1">
      <c r="A114" s="16">
        <v>35</v>
      </c>
      <c r="B114" s="16"/>
      <c r="C114" s="16"/>
      <c r="D114" s="16"/>
      <c r="E114" s="9" t="s">
        <v>905</v>
      </c>
      <c r="F114" s="10" t="s">
        <v>754</v>
      </c>
      <c r="G114" s="17">
        <v>5.1</v>
      </c>
      <c r="H114" s="9" t="s">
        <v>29</v>
      </c>
      <c r="I114" s="6" t="s">
        <v>290</v>
      </c>
      <c r="J114" s="9" t="s">
        <v>64</v>
      </c>
      <c r="K114" s="12"/>
      <c r="L114" s="9" t="str">
        <f t="shared" si="41"/>
        <v>February</v>
      </c>
      <c r="M114" s="13">
        <f t="shared" si="20"/>
        <v>2.3064813483003572</v>
      </c>
      <c r="N114" s="13">
        <f t="shared" si="21"/>
        <v>1.4314813483003572</v>
      </c>
      <c r="O114" s="13">
        <f t="shared" si="12"/>
        <v>1.5564813483003572</v>
      </c>
      <c r="P114" s="14">
        <f t="shared" si="42"/>
        <v>3</v>
      </c>
      <c r="Q114" s="15" t="str">
        <f t="shared" si="22"/>
        <v>24</v>
      </c>
      <c r="R114" s="15">
        <f t="shared" si="5"/>
        <v>124</v>
      </c>
      <c r="S114" s="7" t="str">
        <f t="shared" si="23"/>
        <v>06</v>
      </c>
      <c r="T114" s="7" t="str">
        <f t="shared" si="24"/>
        <v> 08</v>
      </c>
      <c r="U114" s="7" t="str">
        <f t="shared" si="25"/>
        <v>54</v>
      </c>
    </row>
    <row r="115" spans="1:21" ht="16.5" customHeight="1">
      <c r="A115" s="9" t="s">
        <v>217</v>
      </c>
      <c r="B115" s="9"/>
      <c r="C115" s="9"/>
      <c r="D115" s="9"/>
      <c r="E115" s="9" t="s">
        <v>422</v>
      </c>
      <c r="F115" s="10" t="s">
        <v>643</v>
      </c>
      <c r="G115" s="9" t="s">
        <v>423</v>
      </c>
      <c r="H115" s="11" t="s">
        <v>369</v>
      </c>
      <c r="I115" s="9" t="s">
        <v>290</v>
      </c>
      <c r="J115" s="9" t="s">
        <v>64</v>
      </c>
      <c r="K115" s="12"/>
      <c r="L115" s="9" t="str">
        <f t="shared" si="41"/>
        <v>February</v>
      </c>
      <c r="M115" s="13">
        <f t="shared" si="20"/>
        <v>2.305543848300357</v>
      </c>
      <c r="N115" s="13">
        <f t="shared" si="21"/>
        <v>1.4305438483003572</v>
      </c>
      <c r="O115" s="13">
        <f t="shared" si="12"/>
        <v>1.5555438483003572</v>
      </c>
      <c r="P115" s="14">
        <f t="shared" si="42"/>
        <v>3</v>
      </c>
      <c r="Q115" s="15" t="str">
        <f t="shared" si="22"/>
        <v>24</v>
      </c>
      <c r="R115" s="15">
        <f t="shared" si="5"/>
        <v>124</v>
      </c>
      <c r="S115" s="7" t="str">
        <f t="shared" si="23"/>
        <v>06</v>
      </c>
      <c r="T115" s="7" t="str">
        <f t="shared" si="24"/>
        <v> 07</v>
      </c>
      <c r="U115" s="7" t="str">
        <f t="shared" si="25"/>
        <v>33</v>
      </c>
    </row>
    <row r="116" spans="1:21" ht="16.5" customHeight="1">
      <c r="A116" s="9" t="s">
        <v>1438</v>
      </c>
      <c r="B116" s="9"/>
      <c r="C116" s="9"/>
      <c r="D116" s="9"/>
      <c r="E116" s="9" t="s">
        <v>1439</v>
      </c>
      <c r="F116" s="10" t="s">
        <v>1440</v>
      </c>
      <c r="G116" s="9">
        <v>9.5</v>
      </c>
      <c r="H116" s="11" t="s">
        <v>1441</v>
      </c>
      <c r="I116" s="9" t="s">
        <v>290</v>
      </c>
      <c r="J116" s="9" t="s">
        <v>64</v>
      </c>
      <c r="K116" s="12" t="s">
        <v>1442</v>
      </c>
      <c r="L116" s="9" t="str">
        <f t="shared" si="41"/>
        <v>February</v>
      </c>
      <c r="M116" s="13">
        <f t="shared" si="20"/>
        <v>2.3303702371892463</v>
      </c>
      <c r="N116" s="13">
        <f t="shared" si="21"/>
        <v>1.4553702371892463</v>
      </c>
      <c r="O116" s="13">
        <f t="shared" si="12"/>
        <v>1.5803702371892463</v>
      </c>
      <c r="P116" s="14">
        <f t="shared" si="42"/>
        <v>3</v>
      </c>
      <c r="Q116" s="15" t="str">
        <f t="shared" si="22"/>
        <v>26</v>
      </c>
      <c r="R116" s="15">
        <f t="shared" si="5"/>
        <v>126</v>
      </c>
      <c r="S116" s="7" t="str">
        <f t="shared" si="23"/>
        <v>06</v>
      </c>
      <c r="T116" s="7" t="str">
        <f t="shared" si="24"/>
        <v> 43</v>
      </c>
      <c r="U116" s="7" t="str">
        <f t="shared" si="25"/>
        <v>18</v>
      </c>
    </row>
    <row r="117" spans="1:21" ht="16.5" customHeight="1">
      <c r="A117" s="16" t="s">
        <v>1146</v>
      </c>
      <c r="B117" s="16"/>
      <c r="C117" s="16"/>
      <c r="D117" s="16"/>
      <c r="E117" s="9" t="s">
        <v>1147</v>
      </c>
      <c r="F117" s="10" t="s">
        <v>1148</v>
      </c>
      <c r="G117" s="19" t="s">
        <v>1238</v>
      </c>
      <c r="H117" s="9" t="s">
        <v>1149</v>
      </c>
      <c r="I117" s="6" t="s">
        <v>1412</v>
      </c>
      <c r="J117" s="9" t="s">
        <v>64</v>
      </c>
      <c r="K117" s="12" t="s">
        <v>1150</v>
      </c>
      <c r="L117" s="9" t="str">
        <f t="shared" si="41"/>
        <v>February</v>
      </c>
      <c r="M117" s="13">
        <f t="shared" si="20"/>
        <v>2.3659952371892463</v>
      </c>
      <c r="N117" s="13">
        <f t="shared" si="21"/>
        <v>1.4909952371892463</v>
      </c>
      <c r="O117" s="13">
        <f t="shared" si="12"/>
        <v>1.6159952371892463</v>
      </c>
      <c r="P117" s="14">
        <f t="shared" si="42"/>
        <v>3</v>
      </c>
      <c r="Q117" s="15" t="str">
        <f t="shared" si="22"/>
        <v>31</v>
      </c>
      <c r="R117" s="15">
        <f t="shared" si="5"/>
        <v>131</v>
      </c>
      <c r="S117" s="7" t="str">
        <f t="shared" si="23"/>
        <v>07</v>
      </c>
      <c r="T117" s="7" t="str">
        <f t="shared" si="24"/>
        <v> 34</v>
      </c>
      <c r="U117" s="7" t="str">
        <f t="shared" si="25"/>
        <v>36</v>
      </c>
    </row>
    <row r="118" spans="1:21" ht="16.5" customHeight="1">
      <c r="A118" s="9" t="s">
        <v>1317</v>
      </c>
      <c r="B118" s="9"/>
      <c r="C118" s="9"/>
      <c r="D118" s="9"/>
      <c r="E118" s="9" t="s">
        <v>1280</v>
      </c>
      <c r="F118" s="10" t="s">
        <v>1281</v>
      </c>
      <c r="G118" s="9" t="s">
        <v>1284</v>
      </c>
      <c r="H118" s="11" t="s">
        <v>1465</v>
      </c>
      <c r="I118" s="6" t="s">
        <v>1412</v>
      </c>
      <c r="J118" s="9" t="s">
        <v>1285</v>
      </c>
      <c r="K118" s="12" t="s">
        <v>1286</v>
      </c>
      <c r="L118" s="9" t="str">
        <f t="shared" si="41"/>
        <v>February</v>
      </c>
      <c r="M118" s="13">
        <f t="shared" si="20"/>
        <v>2.3323841260781353</v>
      </c>
      <c r="N118" s="13">
        <f t="shared" si="21"/>
        <v>1.4573841260781353</v>
      </c>
      <c r="O118" s="13">
        <f t="shared" si="12"/>
        <v>1.5823841260781353</v>
      </c>
      <c r="P118" s="14">
        <f t="shared" si="42"/>
        <v>3</v>
      </c>
      <c r="Q118" s="15" t="str">
        <f t="shared" si="22"/>
        <v>59</v>
      </c>
      <c r="R118" s="15">
        <f t="shared" si="5"/>
        <v>159</v>
      </c>
      <c r="S118" s="7" t="str">
        <f t="shared" si="23"/>
        <v>06</v>
      </c>
      <c r="T118" s="7" t="str">
        <f t="shared" si="24"/>
        <v> 46</v>
      </c>
      <c r="U118" s="7" t="str">
        <f t="shared" si="25"/>
        <v>12</v>
      </c>
    </row>
    <row r="119" spans="1:21" ht="16.5" customHeight="1">
      <c r="A119" s="9" t="s">
        <v>230</v>
      </c>
      <c r="B119" s="9"/>
      <c r="C119" s="9"/>
      <c r="D119" s="9"/>
      <c r="E119" s="9" t="s">
        <v>450</v>
      </c>
      <c r="F119" s="10" t="s">
        <v>657</v>
      </c>
      <c r="G119" s="9" t="s">
        <v>452</v>
      </c>
      <c r="H119" s="11" t="s">
        <v>451</v>
      </c>
      <c r="I119" s="9" t="s">
        <v>291</v>
      </c>
      <c r="J119" s="9" t="s">
        <v>296</v>
      </c>
      <c r="K119" s="12"/>
      <c r="L119" s="9" t="str">
        <f t="shared" si="41"/>
        <v>February</v>
      </c>
      <c r="M119" s="13">
        <f t="shared" si="20"/>
        <v>2.367604033485543</v>
      </c>
      <c r="N119" s="13">
        <f t="shared" si="21"/>
        <v>1.4926040334855428</v>
      </c>
      <c r="O119" s="13">
        <f t="shared" si="12"/>
        <v>1.6176040334855428</v>
      </c>
      <c r="P119" s="14">
        <f t="shared" si="42"/>
        <v>3</v>
      </c>
      <c r="Q119" s="15" t="str">
        <f t="shared" si="22"/>
        <v>65</v>
      </c>
      <c r="R119" s="15">
        <f t="shared" si="5"/>
        <v>165</v>
      </c>
      <c r="S119" s="7" t="str">
        <f t="shared" si="23"/>
        <v>07</v>
      </c>
      <c r="T119" s="7" t="str">
        <f t="shared" si="24"/>
        <v> 36</v>
      </c>
      <c r="U119" s="7" t="str">
        <f t="shared" si="25"/>
        <v>55</v>
      </c>
    </row>
    <row r="120" spans="1:21" ht="16.5" customHeight="1">
      <c r="A120" s="16" t="s">
        <v>1157</v>
      </c>
      <c r="B120" s="16"/>
      <c r="C120" s="16"/>
      <c r="D120" s="16"/>
      <c r="E120" s="9" t="s">
        <v>1158</v>
      </c>
      <c r="F120" s="10" t="s">
        <v>1159</v>
      </c>
      <c r="G120" s="19" t="s">
        <v>1160</v>
      </c>
      <c r="H120" s="9" t="s">
        <v>1161</v>
      </c>
      <c r="I120" s="6" t="s">
        <v>1103</v>
      </c>
      <c r="J120" s="9" t="s">
        <v>606</v>
      </c>
      <c r="K120" s="12" t="s">
        <v>1391</v>
      </c>
      <c r="L120" s="9" t="str">
        <f t="shared" si="41"/>
        <v>March</v>
      </c>
      <c r="M120" s="13">
        <f t="shared" si="20"/>
        <v>2.3902544964485055</v>
      </c>
      <c r="N120" s="13">
        <f t="shared" si="21"/>
        <v>1.5152544964485055</v>
      </c>
      <c r="O120" s="13">
        <f t="shared" si="12"/>
        <v>1.6402544964485055</v>
      </c>
      <c r="P120" s="14">
        <f t="shared" si="42"/>
        <v>4</v>
      </c>
      <c r="Q120" s="15" t="str">
        <f t="shared" si="22"/>
        <v>-47</v>
      </c>
      <c r="R120" s="15">
        <f t="shared" si="5"/>
        <v>53</v>
      </c>
      <c r="S120" s="7" t="str">
        <f t="shared" si="23"/>
        <v>08</v>
      </c>
      <c r="T120" s="7" t="str">
        <f t="shared" si="24"/>
        <v> 09</v>
      </c>
      <c r="U120" s="7" t="str">
        <f t="shared" si="25"/>
        <v>32</v>
      </c>
    </row>
    <row r="121" spans="1:21" ht="16.5" customHeight="1">
      <c r="A121" s="9" t="s">
        <v>1067</v>
      </c>
      <c r="B121" s="9"/>
      <c r="C121" s="9"/>
      <c r="D121" s="9"/>
      <c r="E121" s="9" t="s">
        <v>1070</v>
      </c>
      <c r="F121" s="10" t="s">
        <v>1069</v>
      </c>
      <c r="G121" s="9">
        <v>6.5</v>
      </c>
      <c r="H121" s="11" t="s">
        <v>1068</v>
      </c>
      <c r="I121" s="9" t="s">
        <v>290</v>
      </c>
      <c r="J121" s="9" t="s">
        <v>73</v>
      </c>
      <c r="K121" s="12"/>
      <c r="L121" s="9" t="str">
        <f t="shared" si="41"/>
        <v>March</v>
      </c>
      <c r="M121" s="13">
        <f t="shared" si="20"/>
        <v>2.391064681633691</v>
      </c>
      <c r="N121" s="13">
        <f t="shared" si="21"/>
        <v>1.516064681633691</v>
      </c>
      <c r="O121" s="13">
        <f t="shared" si="12"/>
        <v>1.641064681633691</v>
      </c>
      <c r="P121" s="14">
        <f t="shared" si="42"/>
        <v>4</v>
      </c>
      <c r="Q121" s="15" t="str">
        <f t="shared" si="22"/>
        <v>-12</v>
      </c>
      <c r="R121" s="15">
        <f t="shared" si="5"/>
        <v>88</v>
      </c>
      <c r="S121" s="7" t="str">
        <f t="shared" si="23"/>
        <v>08</v>
      </c>
      <c r="T121" s="7" t="str">
        <f t="shared" si="24"/>
        <v> 10</v>
      </c>
      <c r="U121" s="7" t="str">
        <f t="shared" si="25"/>
        <v>42</v>
      </c>
    </row>
    <row r="122" spans="1:21" ht="16.5" customHeight="1">
      <c r="A122" s="16">
        <v>48</v>
      </c>
      <c r="B122" s="16"/>
      <c r="C122" s="16"/>
      <c r="D122" s="16"/>
      <c r="E122" s="9" t="s">
        <v>914</v>
      </c>
      <c r="F122" s="10" t="s">
        <v>817</v>
      </c>
      <c r="G122" s="17">
        <v>5.8</v>
      </c>
      <c r="H122" s="9" t="s">
        <v>30</v>
      </c>
      <c r="I122" s="9" t="s">
        <v>290</v>
      </c>
      <c r="J122" s="9" t="s">
        <v>74</v>
      </c>
      <c r="K122" s="12"/>
      <c r="L122" s="9" t="str">
        <f t="shared" si="41"/>
        <v>March</v>
      </c>
      <c r="M122" s="13">
        <f aca="true" t="shared" si="43" ref="M122:M136">N122-3/24+1</f>
        <v>2.3932174594114684</v>
      </c>
      <c r="N122" s="13">
        <f aca="true" t="shared" si="44" ref="N122:N136">transtime(S122,T122,U122,$E$2)</f>
        <v>1.5182174594114684</v>
      </c>
      <c r="O122" s="13">
        <f t="shared" si="12"/>
        <v>1.6432174594114684</v>
      </c>
      <c r="P122" s="14">
        <f t="shared" si="42"/>
        <v>4</v>
      </c>
      <c r="Q122" s="15" t="str">
        <f aca="true" t="shared" si="45" ref="Q122:Q136">IF(LEFT(F122,1)&lt;&gt;"-",LEFT(F122,2),LEFT(F122,3))</f>
        <v>-05</v>
      </c>
      <c r="R122" s="15">
        <f t="shared" si="5"/>
        <v>95</v>
      </c>
      <c r="S122" s="7" t="str">
        <f aca="true" t="shared" si="46" ref="S122:S136">LEFT(E122,2)</f>
        <v>08</v>
      </c>
      <c r="T122" s="7" t="str">
        <f aca="true" t="shared" si="47" ref="T122:T136">MID(E122,4,3)</f>
        <v> 13</v>
      </c>
      <c r="U122" s="7" t="str">
        <f aca="true" t="shared" si="48" ref="U122:U136">MID(E122,9,2)</f>
        <v>48</v>
      </c>
    </row>
    <row r="123" spans="1:21" ht="16.5" customHeight="1">
      <c r="A123" s="16" t="s">
        <v>91</v>
      </c>
      <c r="B123" s="16"/>
      <c r="C123" s="20">
        <v>84054</v>
      </c>
      <c r="D123" s="21">
        <v>94900</v>
      </c>
      <c r="E123" s="9" t="s">
        <v>759</v>
      </c>
      <c r="F123" s="22" t="s">
        <v>784</v>
      </c>
      <c r="G123" s="19" t="s">
        <v>92</v>
      </c>
      <c r="H123" s="9" t="s">
        <v>1265</v>
      </c>
      <c r="I123" s="6" t="s">
        <v>1098</v>
      </c>
      <c r="J123" s="9" t="s">
        <v>70</v>
      </c>
      <c r="K123" s="12" t="s">
        <v>151</v>
      </c>
      <c r="L123" s="9" t="str">
        <f t="shared" si="41"/>
        <v>March</v>
      </c>
      <c r="M123" s="13">
        <f t="shared" si="43"/>
        <v>2.412036903855913</v>
      </c>
      <c r="N123" s="13">
        <f t="shared" si="44"/>
        <v>1.5370369038559129</v>
      </c>
      <c r="O123" s="13">
        <f t="shared" si="12"/>
        <v>1.6620369038559129</v>
      </c>
      <c r="P123" s="14">
        <f t="shared" si="42"/>
        <v>4</v>
      </c>
      <c r="Q123" s="15" t="str">
        <f t="shared" si="45"/>
        <v>09</v>
      </c>
      <c r="R123" s="15">
        <f t="shared" si="5"/>
        <v>109</v>
      </c>
      <c r="S123" s="7" t="str">
        <f t="shared" si="46"/>
        <v>08</v>
      </c>
      <c r="T123" s="7" t="str">
        <f t="shared" si="47"/>
        <v> 40</v>
      </c>
      <c r="U123" s="7" t="str">
        <f t="shared" si="48"/>
        <v>54</v>
      </c>
    </row>
    <row r="124" spans="1:21" ht="16.5" customHeight="1">
      <c r="A124" s="16">
        <v>67</v>
      </c>
      <c r="B124" s="16"/>
      <c r="C124" s="16"/>
      <c r="D124" s="16"/>
      <c r="E124" s="9" t="s">
        <v>930</v>
      </c>
      <c r="F124" s="10" t="s">
        <v>827</v>
      </c>
      <c r="G124" s="17">
        <v>6.9</v>
      </c>
      <c r="H124" s="9" t="s">
        <v>25</v>
      </c>
      <c r="I124" s="6" t="s">
        <v>290</v>
      </c>
      <c r="J124" s="9" t="s">
        <v>70</v>
      </c>
      <c r="K124" s="12"/>
      <c r="L124" s="9" t="str">
        <f t="shared" si="41"/>
        <v>March</v>
      </c>
      <c r="M124" s="13">
        <f t="shared" si="43"/>
        <v>2.418634126078135</v>
      </c>
      <c r="N124" s="13">
        <f t="shared" si="44"/>
        <v>1.543634126078135</v>
      </c>
      <c r="O124" s="13">
        <f t="shared" si="12"/>
        <v>1.668634126078135</v>
      </c>
      <c r="P124" s="14">
        <f t="shared" si="42"/>
        <v>4</v>
      </c>
      <c r="Q124" s="15" t="str">
        <f t="shared" si="45"/>
        <v>11</v>
      </c>
      <c r="R124" s="15">
        <f t="shared" si="5"/>
        <v>111</v>
      </c>
      <c r="S124" s="7" t="str">
        <f t="shared" si="46"/>
        <v>08</v>
      </c>
      <c r="T124" s="7" t="str">
        <f t="shared" si="47"/>
        <v> 50</v>
      </c>
      <c r="U124" s="7" t="str">
        <f t="shared" si="48"/>
        <v>24</v>
      </c>
    </row>
    <row r="125" spans="1:21" ht="16.5" customHeight="1">
      <c r="A125" s="9" t="s">
        <v>1316</v>
      </c>
      <c r="B125" s="9"/>
      <c r="C125" s="9"/>
      <c r="D125" s="9"/>
      <c r="E125" s="9" t="s">
        <v>1293</v>
      </c>
      <c r="F125" s="10" t="s">
        <v>1294</v>
      </c>
      <c r="G125" s="9" t="s">
        <v>1295</v>
      </c>
      <c r="H125" s="11" t="s">
        <v>1466</v>
      </c>
      <c r="I125" s="6" t="s">
        <v>1412</v>
      </c>
      <c r="J125" s="9" t="s">
        <v>1292</v>
      </c>
      <c r="K125" s="12" t="s">
        <v>1291</v>
      </c>
      <c r="L125" s="9" t="str">
        <f t="shared" si="41"/>
        <v>March</v>
      </c>
      <c r="M125" s="13">
        <f t="shared" si="43"/>
        <v>2.3921063483003575</v>
      </c>
      <c r="N125" s="13">
        <f t="shared" si="44"/>
        <v>1.5171063483003575</v>
      </c>
      <c r="O125" s="13">
        <f t="shared" si="12"/>
        <v>1.6421063483003575</v>
      </c>
      <c r="P125" s="14">
        <f t="shared" si="42"/>
        <v>4</v>
      </c>
      <c r="Q125" s="15" t="str">
        <f t="shared" si="45"/>
        <v>17</v>
      </c>
      <c r="R125" s="15">
        <f t="shared" si="5"/>
        <v>117</v>
      </c>
      <c r="S125" s="7" t="str">
        <f t="shared" si="46"/>
        <v>08</v>
      </c>
      <c r="T125" s="7" t="str">
        <f t="shared" si="47"/>
        <v> 12</v>
      </c>
      <c r="U125" s="7" t="str">
        <f t="shared" si="48"/>
        <v>12</v>
      </c>
    </row>
    <row r="126" spans="1:21" ht="16.5" customHeight="1">
      <c r="A126" s="16">
        <v>44</v>
      </c>
      <c r="B126" s="16"/>
      <c r="C126" s="16"/>
      <c r="D126" s="16"/>
      <c r="E126" s="9" t="s">
        <v>972</v>
      </c>
      <c r="F126" s="10" t="s">
        <v>813</v>
      </c>
      <c r="G126" s="17">
        <v>3.1</v>
      </c>
      <c r="H126" s="9" t="s">
        <v>31</v>
      </c>
      <c r="I126" s="6" t="s">
        <v>290</v>
      </c>
      <c r="J126" s="9" t="s">
        <v>70</v>
      </c>
      <c r="K126" s="12" t="s">
        <v>71</v>
      </c>
      <c r="L126" s="9" t="str">
        <f t="shared" si="41"/>
        <v>March</v>
      </c>
      <c r="M126" s="13">
        <f t="shared" si="43"/>
        <v>2.411481348300357</v>
      </c>
      <c r="N126" s="13">
        <f t="shared" si="44"/>
        <v>1.5364813483003572</v>
      </c>
      <c r="O126" s="13">
        <f t="shared" si="12"/>
        <v>1.6614813483003572</v>
      </c>
      <c r="P126" s="14">
        <f t="shared" si="42"/>
        <v>4</v>
      </c>
      <c r="Q126" s="15" t="str">
        <f t="shared" si="45"/>
        <v>19</v>
      </c>
      <c r="R126" s="15">
        <f t="shared" si="5"/>
        <v>119</v>
      </c>
      <c r="S126" s="7" t="str">
        <f t="shared" si="46"/>
        <v>08</v>
      </c>
      <c r="T126" s="7" t="str">
        <f t="shared" si="47"/>
        <v> 40</v>
      </c>
      <c r="U126" s="7" t="str">
        <f t="shared" si="48"/>
        <v>06</v>
      </c>
    </row>
    <row r="127" spans="1:21" ht="16.5" customHeight="1">
      <c r="A127" s="9" t="s">
        <v>234</v>
      </c>
      <c r="B127" s="9"/>
      <c r="C127" s="9"/>
      <c r="D127" s="9"/>
      <c r="E127" s="9" t="s">
        <v>460</v>
      </c>
      <c r="F127" s="10" t="s">
        <v>663</v>
      </c>
      <c r="G127" s="9" t="s">
        <v>462</v>
      </c>
      <c r="H127" s="11" t="s">
        <v>461</v>
      </c>
      <c r="I127" s="6" t="s">
        <v>291</v>
      </c>
      <c r="J127" s="9" t="s">
        <v>85</v>
      </c>
      <c r="K127" s="12"/>
      <c r="L127" s="9" t="str">
        <f t="shared" si="41"/>
        <v>March</v>
      </c>
      <c r="M127" s="13">
        <f t="shared" si="43"/>
        <v>2.447638755707765</v>
      </c>
      <c r="N127" s="13">
        <f t="shared" si="44"/>
        <v>1.5726387557077648</v>
      </c>
      <c r="O127" s="13">
        <f t="shared" si="12"/>
        <v>1.6976387557077648</v>
      </c>
      <c r="P127" s="14">
        <f t="shared" si="42"/>
        <v>4</v>
      </c>
      <c r="Q127" s="15" t="str">
        <f t="shared" si="45"/>
        <v>21</v>
      </c>
      <c r="R127" s="15">
        <f t="shared" si="5"/>
        <v>121</v>
      </c>
      <c r="S127" s="7" t="str">
        <f t="shared" si="46"/>
        <v>09</v>
      </c>
      <c r="T127" s="7" t="str">
        <f t="shared" si="47"/>
        <v> 32</v>
      </c>
      <c r="U127" s="7" t="str">
        <f t="shared" si="48"/>
        <v>10</v>
      </c>
    </row>
    <row r="128" spans="1:21" ht="16.5" customHeight="1">
      <c r="A128" s="16" t="s">
        <v>96</v>
      </c>
      <c r="B128" s="16"/>
      <c r="C128" s="20">
        <v>82648</v>
      </c>
      <c r="D128" s="21">
        <v>255600</v>
      </c>
      <c r="E128" s="9" t="s">
        <v>763</v>
      </c>
      <c r="F128" s="22" t="s">
        <v>788</v>
      </c>
      <c r="G128" s="19" t="s">
        <v>118</v>
      </c>
      <c r="H128" s="9" t="s">
        <v>136</v>
      </c>
      <c r="I128" s="6" t="s">
        <v>1103</v>
      </c>
      <c r="J128" s="9" t="s">
        <v>70</v>
      </c>
      <c r="K128" s="12" t="s">
        <v>153</v>
      </c>
      <c r="L128" s="9" t="str">
        <f t="shared" si="41"/>
        <v>March</v>
      </c>
      <c r="M128" s="13">
        <f t="shared" si="43"/>
        <v>2.402245237189246</v>
      </c>
      <c r="N128" s="13">
        <f t="shared" si="44"/>
        <v>1.5272452371892462</v>
      </c>
      <c r="O128" s="13">
        <f t="shared" si="12"/>
        <v>1.6522452371892462</v>
      </c>
      <c r="P128" s="14">
        <f t="shared" si="42"/>
        <v>4</v>
      </c>
      <c r="Q128" s="15" t="str">
        <f t="shared" si="45"/>
        <v>25</v>
      </c>
      <c r="R128" s="15">
        <f t="shared" si="5"/>
        <v>125</v>
      </c>
      <c r="S128" s="7" t="str">
        <f t="shared" si="46"/>
        <v>08</v>
      </c>
      <c r="T128" s="7" t="str">
        <f t="shared" si="47"/>
        <v> 26</v>
      </c>
      <c r="U128" s="7" t="str">
        <f t="shared" si="48"/>
        <v>48</v>
      </c>
    </row>
    <row r="129" spans="1:21" ht="16.5" customHeight="1">
      <c r="A129" s="16" t="s">
        <v>97</v>
      </c>
      <c r="B129" s="16"/>
      <c r="C129" s="20">
        <v>84424</v>
      </c>
      <c r="D129" s="21">
        <v>282700</v>
      </c>
      <c r="E129" s="9" t="s">
        <v>764</v>
      </c>
      <c r="F129" s="22" t="s">
        <v>789</v>
      </c>
      <c r="G129" s="19" t="s">
        <v>119</v>
      </c>
      <c r="H129" s="9" t="s">
        <v>137</v>
      </c>
      <c r="I129" s="6" t="s">
        <v>1103</v>
      </c>
      <c r="J129" s="9" t="s">
        <v>70</v>
      </c>
      <c r="K129" s="12"/>
      <c r="L129" s="9" t="str">
        <f t="shared" si="41"/>
        <v>March</v>
      </c>
      <c r="M129" s="13">
        <f t="shared" si="43"/>
        <v>2.4144674594114686</v>
      </c>
      <c r="N129" s="13">
        <f t="shared" si="44"/>
        <v>1.5394674594114686</v>
      </c>
      <c r="O129" s="13">
        <f t="shared" si="12"/>
        <v>1.6644674594114686</v>
      </c>
      <c r="P129" s="14">
        <f t="shared" si="42"/>
        <v>4</v>
      </c>
      <c r="Q129" s="15" t="str">
        <f t="shared" si="45"/>
        <v>28</v>
      </c>
      <c r="R129" s="15">
        <f t="shared" si="5"/>
        <v>128</v>
      </c>
      <c r="S129" s="7" t="str">
        <f t="shared" si="46"/>
        <v>08</v>
      </c>
      <c r="T129" s="7" t="str">
        <f t="shared" si="47"/>
        <v> 44</v>
      </c>
      <c r="U129" s="7" t="str">
        <f t="shared" si="48"/>
        <v>24</v>
      </c>
    </row>
    <row r="130" spans="1:21" ht="16.5" customHeight="1">
      <c r="A130" s="9" t="s">
        <v>642</v>
      </c>
      <c r="B130" s="9"/>
      <c r="C130" s="9"/>
      <c r="D130" s="9"/>
      <c r="E130" s="9" t="s">
        <v>598</v>
      </c>
      <c r="F130" s="22" t="s">
        <v>624</v>
      </c>
      <c r="G130" s="9" t="s">
        <v>600</v>
      </c>
      <c r="H130" s="11" t="s">
        <v>599</v>
      </c>
      <c r="I130" s="6" t="s">
        <v>1103</v>
      </c>
      <c r="J130" s="9" t="s">
        <v>70</v>
      </c>
      <c r="K130" s="12" t="s">
        <v>1474</v>
      </c>
      <c r="L130" s="9" t="str">
        <f t="shared" si="41"/>
        <v>March</v>
      </c>
      <c r="M130" s="13">
        <f t="shared" si="43"/>
        <v>2.416064681633691</v>
      </c>
      <c r="N130" s="13">
        <f t="shared" si="44"/>
        <v>1.5410646816336908</v>
      </c>
      <c r="O130" s="13">
        <f t="shared" si="12"/>
        <v>1.6660646816336908</v>
      </c>
      <c r="P130" s="14">
        <f t="shared" si="42"/>
        <v>4</v>
      </c>
      <c r="Q130" s="15" t="str">
        <f t="shared" si="45"/>
        <v>28</v>
      </c>
      <c r="R130" s="15">
        <f t="shared" si="5"/>
        <v>128</v>
      </c>
      <c r="S130" s="7" t="str">
        <f t="shared" si="46"/>
        <v>08</v>
      </c>
      <c r="T130" s="7" t="str">
        <f t="shared" si="47"/>
        <v> 46</v>
      </c>
      <c r="U130" s="7" t="str">
        <f t="shared" si="48"/>
        <v>42</v>
      </c>
    </row>
    <row r="131" spans="1:21" ht="16.5" customHeight="1">
      <c r="A131" s="16" t="s">
        <v>93</v>
      </c>
      <c r="B131" s="16"/>
      <c r="C131" s="20">
        <v>85412</v>
      </c>
      <c r="D131" s="21">
        <v>303500</v>
      </c>
      <c r="E131" s="9" t="s">
        <v>760</v>
      </c>
      <c r="F131" s="22" t="s">
        <v>785</v>
      </c>
      <c r="G131" s="19" t="s">
        <v>116</v>
      </c>
      <c r="H131" s="9" t="s">
        <v>134</v>
      </c>
      <c r="I131" s="6" t="s">
        <v>1103</v>
      </c>
      <c r="J131" s="9" t="s">
        <v>70</v>
      </c>
      <c r="K131" s="12" t="s">
        <v>152</v>
      </c>
      <c r="L131" s="9" t="str">
        <f t="shared" si="41"/>
        <v>March</v>
      </c>
      <c r="M131" s="13">
        <f t="shared" si="43"/>
        <v>2.421273014967024</v>
      </c>
      <c r="N131" s="13">
        <f t="shared" si="44"/>
        <v>1.5462730149670239</v>
      </c>
      <c r="O131" s="13">
        <f t="shared" si="12"/>
        <v>1.6712730149670239</v>
      </c>
      <c r="P131" s="14">
        <f t="shared" si="42"/>
        <v>4</v>
      </c>
      <c r="Q131" s="15" t="str">
        <f t="shared" si="45"/>
        <v>30</v>
      </c>
      <c r="R131" s="15">
        <f t="shared" si="5"/>
        <v>130</v>
      </c>
      <c r="S131" s="7" t="str">
        <f t="shared" si="46"/>
        <v>08</v>
      </c>
      <c r="T131" s="7" t="str">
        <f t="shared" si="47"/>
        <v> 54</v>
      </c>
      <c r="U131" s="7" t="str">
        <f t="shared" si="48"/>
        <v>12</v>
      </c>
    </row>
    <row r="132" spans="1:21" ht="16.5" customHeight="1">
      <c r="A132" s="16" t="s">
        <v>1233</v>
      </c>
      <c r="B132" s="16"/>
      <c r="C132" s="16"/>
      <c r="D132" s="16"/>
      <c r="E132" s="9" t="s">
        <v>1234</v>
      </c>
      <c r="F132" s="10" t="s">
        <v>1235</v>
      </c>
      <c r="G132" s="19">
        <v>5.5</v>
      </c>
      <c r="H132" s="9" t="s">
        <v>1236</v>
      </c>
      <c r="I132" s="6" t="s">
        <v>1237</v>
      </c>
      <c r="J132" s="9" t="s">
        <v>70</v>
      </c>
      <c r="K132" s="12" t="s">
        <v>1242</v>
      </c>
      <c r="L132" s="9" t="str">
        <f t="shared" si="41"/>
        <v>March</v>
      </c>
      <c r="M132" s="13">
        <f t="shared" si="43"/>
        <v>2.4232174594114686</v>
      </c>
      <c r="N132" s="13">
        <f t="shared" si="44"/>
        <v>1.5482174594114686</v>
      </c>
      <c r="O132" s="13">
        <f t="shared" si="12"/>
        <v>1.6732174594114686</v>
      </c>
      <c r="P132" s="14">
        <f t="shared" si="42"/>
        <v>4</v>
      </c>
      <c r="Q132" s="15" t="str">
        <f t="shared" si="45"/>
        <v>32</v>
      </c>
      <c r="R132" s="15">
        <f t="shared" si="5"/>
        <v>132</v>
      </c>
      <c r="S132" s="7" t="str">
        <f t="shared" si="46"/>
        <v>08</v>
      </c>
      <c r="T132" s="7" t="str">
        <f t="shared" si="47"/>
        <v> 57</v>
      </c>
      <c r="U132" s="7" t="str">
        <f t="shared" si="48"/>
        <v> 0</v>
      </c>
    </row>
    <row r="133" spans="1:21" ht="16.5" customHeight="1">
      <c r="A133" s="9" t="s">
        <v>233</v>
      </c>
      <c r="B133" s="9"/>
      <c r="C133" s="9"/>
      <c r="D133" s="9"/>
      <c r="E133" s="9" t="s">
        <v>457</v>
      </c>
      <c r="F133" s="10" t="s">
        <v>662</v>
      </c>
      <c r="G133" s="9" t="s">
        <v>459</v>
      </c>
      <c r="H133" s="11" t="s">
        <v>458</v>
      </c>
      <c r="I133" s="9" t="s">
        <v>291</v>
      </c>
      <c r="J133" s="9" t="s">
        <v>66</v>
      </c>
      <c r="K133" s="12"/>
      <c r="L133" s="9" t="str">
        <f t="shared" si="41"/>
        <v>March</v>
      </c>
      <c r="M133" s="13">
        <f t="shared" si="43"/>
        <v>2.4405901445966536</v>
      </c>
      <c r="N133" s="13">
        <f t="shared" si="44"/>
        <v>1.5655901445966536</v>
      </c>
      <c r="O133" s="13">
        <f aca="true" t="shared" si="49" ref="O133:O165">N133+3/24</f>
        <v>1.6905901445966536</v>
      </c>
      <c r="P133" s="14">
        <f t="shared" si="42"/>
        <v>4</v>
      </c>
      <c r="Q133" s="15" t="str">
        <f t="shared" si="45"/>
        <v>50</v>
      </c>
      <c r="R133" s="15">
        <f aca="true" t="shared" si="50" ref="R133:R165">Q133+100</f>
        <v>150</v>
      </c>
      <c r="S133" s="7" t="str">
        <f t="shared" si="46"/>
        <v>09</v>
      </c>
      <c r="T133" s="7" t="str">
        <f t="shared" si="47"/>
        <v> 22</v>
      </c>
      <c r="U133" s="7" t="str">
        <f t="shared" si="48"/>
        <v>01</v>
      </c>
    </row>
    <row r="134" spans="1:21" ht="16.5" customHeight="1">
      <c r="A134" s="16">
        <v>81</v>
      </c>
      <c r="B134" s="16"/>
      <c r="C134" s="16"/>
      <c r="D134" s="16"/>
      <c r="E134" s="9" t="s">
        <v>942</v>
      </c>
      <c r="F134" s="10" t="s">
        <v>849</v>
      </c>
      <c r="G134" s="17">
        <v>6.9</v>
      </c>
      <c r="H134" s="9" t="s">
        <v>32</v>
      </c>
      <c r="I134" s="6" t="s">
        <v>291</v>
      </c>
      <c r="J134" s="9" t="s">
        <v>66</v>
      </c>
      <c r="K134" s="12" t="s">
        <v>184</v>
      </c>
      <c r="L134" s="9" t="str">
        <f t="shared" si="41"/>
        <v>March</v>
      </c>
      <c r="M134" s="13">
        <f t="shared" si="43"/>
        <v>2.463911903855913</v>
      </c>
      <c r="N134" s="13">
        <f t="shared" si="44"/>
        <v>1.5889119038559132</v>
      </c>
      <c r="O134" s="13">
        <f t="shared" si="49"/>
        <v>1.7139119038559132</v>
      </c>
      <c r="P134" s="14">
        <f t="shared" si="42"/>
        <v>4</v>
      </c>
      <c r="Q134" s="15" t="str">
        <f t="shared" si="45"/>
        <v>69</v>
      </c>
      <c r="R134" s="15">
        <f t="shared" si="50"/>
        <v>169</v>
      </c>
      <c r="S134" s="7" t="str">
        <f t="shared" si="46"/>
        <v>09</v>
      </c>
      <c r="T134" s="7" t="str">
        <f t="shared" si="47"/>
        <v> 55</v>
      </c>
      <c r="U134" s="7" t="str">
        <f t="shared" si="48"/>
        <v>36</v>
      </c>
    </row>
    <row r="135" spans="1:21" ht="16.5" customHeight="1">
      <c r="A135" s="16">
        <v>82</v>
      </c>
      <c r="B135" s="16"/>
      <c r="C135" s="16"/>
      <c r="D135" s="16"/>
      <c r="E135" s="9" t="s">
        <v>943</v>
      </c>
      <c r="F135" s="10" t="s">
        <v>850</v>
      </c>
      <c r="G135" s="17">
        <v>8.4</v>
      </c>
      <c r="H135" s="9" t="s">
        <v>33</v>
      </c>
      <c r="I135" s="6" t="s">
        <v>291</v>
      </c>
      <c r="J135" s="9" t="s">
        <v>66</v>
      </c>
      <c r="K135" s="12"/>
      <c r="L135" s="9" t="str">
        <f t="shared" si="41"/>
        <v>March</v>
      </c>
      <c r="M135" s="13">
        <f t="shared" si="43"/>
        <v>2.4640507927448017</v>
      </c>
      <c r="N135" s="13">
        <f t="shared" si="44"/>
        <v>1.5890507927448017</v>
      </c>
      <c r="O135" s="13">
        <f t="shared" si="49"/>
        <v>1.7140507927448017</v>
      </c>
      <c r="P135" s="14">
        <f t="shared" si="42"/>
        <v>4</v>
      </c>
      <c r="Q135" s="15" t="str">
        <f t="shared" si="45"/>
        <v>69</v>
      </c>
      <c r="R135" s="15">
        <f t="shared" si="50"/>
        <v>169</v>
      </c>
      <c r="S135" s="7" t="str">
        <f t="shared" si="46"/>
        <v>09</v>
      </c>
      <c r="T135" s="7" t="str">
        <f t="shared" si="47"/>
        <v> 55</v>
      </c>
      <c r="U135" s="7" t="str">
        <f t="shared" si="48"/>
        <v>48</v>
      </c>
    </row>
    <row r="136" spans="1:21" ht="16.5" customHeight="1">
      <c r="A136" s="9" t="s">
        <v>239</v>
      </c>
      <c r="B136" s="9"/>
      <c r="C136" s="9"/>
      <c r="D136" s="9"/>
      <c r="E136" s="9" t="s">
        <v>473</v>
      </c>
      <c r="F136" s="10" t="s">
        <v>669</v>
      </c>
      <c r="G136" s="9" t="s">
        <v>384</v>
      </c>
      <c r="H136" s="11" t="s">
        <v>357</v>
      </c>
      <c r="I136" s="9" t="s">
        <v>290</v>
      </c>
      <c r="J136" s="9" t="s">
        <v>302</v>
      </c>
      <c r="K136" s="12"/>
      <c r="L136" s="9" t="str">
        <f t="shared" si="41"/>
        <v>April</v>
      </c>
      <c r="M136" s="13">
        <f t="shared" si="43"/>
        <v>2.5336919964485056</v>
      </c>
      <c r="N136" s="13">
        <f t="shared" si="44"/>
        <v>1.6586919964485056</v>
      </c>
      <c r="O136" s="13">
        <f t="shared" si="49"/>
        <v>1.7836919964485056</v>
      </c>
      <c r="P136" s="14">
        <f t="shared" si="42"/>
        <v>5</v>
      </c>
      <c r="Q136" s="15" t="str">
        <f t="shared" si="45"/>
        <v>-61</v>
      </c>
      <c r="R136" s="15">
        <f t="shared" si="50"/>
        <v>39</v>
      </c>
      <c r="S136" s="7" t="str">
        <f t="shared" si="46"/>
        <v>11</v>
      </c>
      <c r="T136" s="7" t="str">
        <f t="shared" si="47"/>
        <v> 36</v>
      </c>
      <c r="U136" s="7" t="str">
        <f t="shared" si="48"/>
        <v>05</v>
      </c>
    </row>
    <row r="137" spans="1:21" ht="16.5" customHeight="1">
      <c r="A137" s="9" t="s">
        <v>237</v>
      </c>
      <c r="B137" s="9"/>
      <c r="C137" s="9"/>
      <c r="D137" s="9"/>
      <c r="E137" s="9" t="s">
        <v>467</v>
      </c>
      <c r="F137" s="10" t="s">
        <v>667</v>
      </c>
      <c r="G137" s="9" t="s">
        <v>469</v>
      </c>
      <c r="H137" s="11" t="s">
        <v>468</v>
      </c>
      <c r="I137" s="9" t="s">
        <v>298</v>
      </c>
      <c r="J137" s="9" t="s">
        <v>1428</v>
      </c>
      <c r="K137" s="12" t="s">
        <v>327</v>
      </c>
      <c r="L137" s="9" t="str">
        <f t="shared" si="41"/>
        <v>April</v>
      </c>
      <c r="M137" s="13">
        <f aca="true" t="shared" si="51" ref="M137:M159">N137-3/24+1</f>
        <v>2.497372552004061</v>
      </c>
      <c r="N137" s="13">
        <f aca="true" t="shared" si="52" ref="N137:N159">transtime(S137,T137,U137,$E$2)</f>
        <v>1.622372552004061</v>
      </c>
      <c r="O137" s="13">
        <f t="shared" si="49"/>
        <v>1.747372552004061</v>
      </c>
      <c r="P137" s="14">
        <f t="shared" si="42"/>
        <v>5</v>
      </c>
      <c r="Q137" s="15" t="str">
        <f aca="true" t="shared" si="53" ref="Q137:Q159">IF(LEFT(F137,1)&lt;&gt;"-",LEFT(F137,2),LEFT(F137,3))</f>
        <v>-59</v>
      </c>
      <c r="R137" s="15">
        <f t="shared" si="50"/>
        <v>41</v>
      </c>
      <c r="S137" s="7" t="str">
        <f aca="true" t="shared" si="54" ref="S137:S159">LEFT(E137,2)</f>
        <v>10</v>
      </c>
      <c r="T137" s="7" t="str">
        <f aca="true" t="shared" si="55" ref="T137:T159">MID(E137,4,3)</f>
        <v> 43</v>
      </c>
      <c r="U137" s="7" t="str">
        <f aca="true" t="shared" si="56" ref="U137:U159">MID(E137,9,2)</f>
        <v>47</v>
      </c>
    </row>
    <row r="138" spans="1:21" ht="16.5" customHeight="1">
      <c r="A138" s="9" t="s">
        <v>238</v>
      </c>
      <c r="B138" s="9"/>
      <c r="C138" s="9"/>
      <c r="D138" s="9"/>
      <c r="E138" s="9" t="s">
        <v>470</v>
      </c>
      <c r="F138" s="10" t="s">
        <v>668</v>
      </c>
      <c r="G138" s="9" t="s">
        <v>472</v>
      </c>
      <c r="H138" s="11" t="s">
        <v>471</v>
      </c>
      <c r="I138" s="9" t="s">
        <v>290</v>
      </c>
      <c r="J138" s="9" t="s">
        <v>301</v>
      </c>
      <c r="K138" s="12"/>
      <c r="L138" s="9" t="str">
        <f t="shared" si="41"/>
        <v>April</v>
      </c>
      <c r="M138" s="13">
        <f t="shared" si="51"/>
        <v>2.5130669964485057</v>
      </c>
      <c r="N138" s="13">
        <f t="shared" si="52"/>
        <v>1.6380669964485057</v>
      </c>
      <c r="O138" s="13">
        <f t="shared" si="49"/>
        <v>1.7630669964485057</v>
      </c>
      <c r="P138" s="14">
        <f t="shared" si="42"/>
        <v>5</v>
      </c>
      <c r="Q138" s="15" t="str">
        <f t="shared" si="53"/>
        <v>-58</v>
      </c>
      <c r="R138" s="15">
        <f t="shared" si="50"/>
        <v>42</v>
      </c>
      <c r="S138" s="7" t="str">
        <f t="shared" si="54"/>
        <v>11</v>
      </c>
      <c r="T138" s="7" t="str">
        <f t="shared" si="55"/>
        <v> 06</v>
      </c>
      <c r="U138" s="7" t="str">
        <f t="shared" si="56"/>
        <v>23</v>
      </c>
    </row>
    <row r="139" spans="1:21" ht="16.5" customHeight="1">
      <c r="A139" s="9" t="s">
        <v>601</v>
      </c>
      <c r="B139" s="9"/>
      <c r="C139" s="9"/>
      <c r="D139" s="9"/>
      <c r="E139" s="9" t="s">
        <v>602</v>
      </c>
      <c r="F139" s="10" t="s">
        <v>665</v>
      </c>
      <c r="G139" s="9" t="s">
        <v>603</v>
      </c>
      <c r="H139" s="11" t="s">
        <v>604</v>
      </c>
      <c r="I139" s="9" t="s">
        <v>286</v>
      </c>
      <c r="J139" s="9" t="s">
        <v>606</v>
      </c>
      <c r="K139" s="12" t="s">
        <v>605</v>
      </c>
      <c r="L139" s="9" t="str">
        <f t="shared" si="41"/>
        <v>April</v>
      </c>
      <c r="M139" s="13">
        <f t="shared" si="51"/>
        <v>2.4723146816336907</v>
      </c>
      <c r="N139" s="13">
        <f t="shared" si="52"/>
        <v>1.5973146816336907</v>
      </c>
      <c r="O139" s="13">
        <f t="shared" si="49"/>
        <v>1.7223146816336907</v>
      </c>
      <c r="P139" s="14">
        <f t="shared" si="42"/>
        <v>5</v>
      </c>
      <c r="Q139" s="15" t="str">
        <f t="shared" si="53"/>
        <v>-40</v>
      </c>
      <c r="R139" s="15">
        <f t="shared" si="50"/>
        <v>60</v>
      </c>
      <c r="S139" s="7" t="str">
        <f t="shared" si="54"/>
        <v>10</v>
      </c>
      <c r="T139" s="7" t="str">
        <f t="shared" si="55"/>
        <v> 07</v>
      </c>
      <c r="U139" s="7" t="str">
        <f t="shared" si="56"/>
        <v>42</v>
      </c>
    </row>
    <row r="140" spans="1:21" ht="16.5" customHeight="1">
      <c r="A140" s="9" t="s">
        <v>236</v>
      </c>
      <c r="B140" s="9"/>
      <c r="C140" s="9"/>
      <c r="D140" s="9"/>
      <c r="E140" s="9" t="s">
        <v>466</v>
      </c>
      <c r="F140" s="10" t="s">
        <v>666</v>
      </c>
      <c r="G140" s="9">
        <v>7.8</v>
      </c>
      <c r="H140" s="11" t="s">
        <v>34</v>
      </c>
      <c r="I140" s="6" t="s">
        <v>286</v>
      </c>
      <c r="J140" s="9" t="s">
        <v>74</v>
      </c>
      <c r="K140" s="12" t="s">
        <v>326</v>
      </c>
      <c r="L140" s="9" t="str">
        <f t="shared" si="41"/>
        <v>April</v>
      </c>
      <c r="M140" s="13">
        <f t="shared" si="51"/>
        <v>2.4841896816336906</v>
      </c>
      <c r="N140" s="13">
        <f t="shared" si="52"/>
        <v>1.6091896816336906</v>
      </c>
      <c r="O140" s="13">
        <f t="shared" si="49"/>
        <v>1.7341896816336906</v>
      </c>
      <c r="P140" s="14">
        <f t="shared" si="42"/>
        <v>5</v>
      </c>
      <c r="Q140" s="15" t="str">
        <f t="shared" si="53"/>
        <v>-18</v>
      </c>
      <c r="R140" s="15">
        <f t="shared" si="50"/>
        <v>82</v>
      </c>
      <c r="S140" s="7" t="str">
        <f t="shared" si="54"/>
        <v>10</v>
      </c>
      <c r="T140" s="7" t="str">
        <f t="shared" si="55"/>
        <v> 24</v>
      </c>
      <c r="U140" s="7" t="str">
        <f t="shared" si="56"/>
        <v>48</v>
      </c>
    </row>
    <row r="141" spans="1:21" ht="16.5" customHeight="1">
      <c r="A141" s="9" t="s">
        <v>235</v>
      </c>
      <c r="B141" s="9"/>
      <c r="C141" s="9"/>
      <c r="D141" s="9"/>
      <c r="E141" s="9" t="s">
        <v>463</v>
      </c>
      <c r="F141" s="10" t="s">
        <v>664</v>
      </c>
      <c r="G141" s="9" t="s">
        <v>465</v>
      </c>
      <c r="H141" s="11" t="s">
        <v>464</v>
      </c>
      <c r="I141" s="9" t="s">
        <v>291</v>
      </c>
      <c r="J141" s="9" t="s">
        <v>300</v>
      </c>
      <c r="K141" s="12" t="s">
        <v>325</v>
      </c>
      <c r="L141" s="9" t="str">
        <f t="shared" si="41"/>
        <v>April</v>
      </c>
      <c r="M141" s="13">
        <f t="shared" si="51"/>
        <v>2.4706017186707276</v>
      </c>
      <c r="N141" s="13">
        <f t="shared" si="52"/>
        <v>1.5956017186707276</v>
      </c>
      <c r="O141" s="13">
        <f t="shared" si="49"/>
        <v>1.7206017186707276</v>
      </c>
      <c r="P141" s="14">
        <f t="shared" si="42"/>
        <v>5</v>
      </c>
      <c r="Q141" s="15" t="str">
        <f t="shared" si="53"/>
        <v>-07</v>
      </c>
      <c r="R141" s="15">
        <f t="shared" si="50"/>
        <v>93</v>
      </c>
      <c r="S141" s="7" t="str">
        <f t="shared" si="54"/>
        <v>10</v>
      </c>
      <c r="T141" s="7" t="str">
        <f t="shared" si="55"/>
        <v> 05</v>
      </c>
      <c r="U141" s="7" t="str">
        <f t="shared" si="56"/>
        <v>14</v>
      </c>
    </row>
    <row r="142" spans="1:21" ht="16.5" customHeight="1">
      <c r="A142" s="9" t="s">
        <v>1478</v>
      </c>
      <c r="B142" s="9"/>
      <c r="C142" s="9"/>
      <c r="D142" s="9"/>
      <c r="E142" s="9" t="s">
        <v>1340</v>
      </c>
      <c r="F142" s="10" t="s">
        <v>1341</v>
      </c>
      <c r="G142" s="25">
        <v>-2.5</v>
      </c>
      <c r="H142" s="11" t="s">
        <v>1342</v>
      </c>
      <c r="I142" s="6" t="s">
        <v>1477</v>
      </c>
      <c r="J142" s="11" t="s">
        <v>85</v>
      </c>
      <c r="K142" s="12" t="s">
        <v>1343</v>
      </c>
      <c r="L142" s="9" t="str">
        <f t="shared" si="41"/>
        <v>April</v>
      </c>
      <c r="M142" s="13">
        <f t="shared" si="51"/>
        <v>2.5107869038559127</v>
      </c>
      <c r="N142" s="13">
        <f t="shared" si="52"/>
        <v>1.6357869038559127</v>
      </c>
      <c r="O142" s="13">
        <f t="shared" si="49"/>
        <v>1.7607869038559127</v>
      </c>
      <c r="P142" s="14">
        <f t="shared" si="42"/>
        <v>5</v>
      </c>
      <c r="Q142" s="15" t="str">
        <f t="shared" si="53"/>
        <v>07</v>
      </c>
      <c r="R142" s="15">
        <f t="shared" si="50"/>
        <v>107</v>
      </c>
      <c r="S142" s="7" t="str">
        <f t="shared" si="54"/>
        <v>11</v>
      </c>
      <c r="T142" s="7" t="str">
        <f t="shared" si="55"/>
        <v> 03</v>
      </c>
      <c r="U142" s="7" t="str">
        <f t="shared" si="56"/>
        <v>06</v>
      </c>
    </row>
    <row r="143" spans="1:21" ht="16.5" customHeight="1">
      <c r="A143" s="16">
        <v>95</v>
      </c>
      <c r="B143" s="16"/>
      <c r="C143" s="16"/>
      <c r="D143" s="16"/>
      <c r="E143" s="9" t="s">
        <v>1027</v>
      </c>
      <c r="F143" s="10" t="s">
        <v>863</v>
      </c>
      <c r="G143" s="17">
        <v>9.7</v>
      </c>
      <c r="H143" s="9" t="s">
        <v>35</v>
      </c>
      <c r="I143" s="6" t="s">
        <v>291</v>
      </c>
      <c r="J143" s="9" t="s">
        <v>85</v>
      </c>
      <c r="K143" s="12"/>
      <c r="L143" s="9" t="str">
        <f t="shared" si="41"/>
        <v>April</v>
      </c>
      <c r="M143" s="13">
        <f t="shared" si="51"/>
        <v>2.4975230149670242</v>
      </c>
      <c r="N143" s="13">
        <f t="shared" si="52"/>
        <v>1.6225230149670242</v>
      </c>
      <c r="O143" s="13">
        <f t="shared" si="49"/>
        <v>1.7475230149670242</v>
      </c>
      <c r="P143" s="14">
        <f t="shared" si="42"/>
        <v>5</v>
      </c>
      <c r="Q143" s="15" t="str">
        <f t="shared" si="53"/>
        <v>11</v>
      </c>
      <c r="R143" s="15">
        <f t="shared" si="50"/>
        <v>111</v>
      </c>
      <c r="S143" s="7" t="str">
        <f t="shared" si="54"/>
        <v>10</v>
      </c>
      <c r="T143" s="7" t="str">
        <f t="shared" si="55"/>
        <v> 44</v>
      </c>
      <c r="U143" s="7" t="str">
        <f t="shared" si="56"/>
        <v>00</v>
      </c>
    </row>
    <row r="144" spans="1:21" ht="16.5" customHeight="1">
      <c r="A144" s="16">
        <v>96</v>
      </c>
      <c r="B144" s="16"/>
      <c r="C144" s="16"/>
      <c r="D144" s="16"/>
      <c r="E144" s="9" t="s">
        <v>952</v>
      </c>
      <c r="F144" s="10" t="s">
        <v>827</v>
      </c>
      <c r="G144" s="17">
        <v>9.2</v>
      </c>
      <c r="H144" s="9" t="s">
        <v>36</v>
      </c>
      <c r="I144" s="6" t="s">
        <v>291</v>
      </c>
      <c r="J144" s="9" t="s">
        <v>85</v>
      </c>
      <c r="K144" s="12"/>
      <c r="L144" s="9" t="str">
        <f t="shared" si="41"/>
        <v>April</v>
      </c>
      <c r="M144" s="13">
        <f t="shared" si="51"/>
        <v>2.4994674594114685</v>
      </c>
      <c r="N144" s="13">
        <f t="shared" si="52"/>
        <v>1.6244674594114685</v>
      </c>
      <c r="O144" s="13">
        <f t="shared" si="49"/>
        <v>1.7494674594114685</v>
      </c>
      <c r="P144" s="14">
        <f t="shared" si="42"/>
        <v>5</v>
      </c>
      <c r="Q144" s="15" t="str">
        <f t="shared" si="53"/>
        <v>11</v>
      </c>
      <c r="R144" s="15">
        <f t="shared" si="50"/>
        <v>111</v>
      </c>
      <c r="S144" s="7" t="str">
        <f t="shared" si="54"/>
        <v>10</v>
      </c>
      <c r="T144" s="7" t="str">
        <f t="shared" si="55"/>
        <v> 46</v>
      </c>
      <c r="U144" s="7" t="str">
        <f t="shared" si="56"/>
        <v>48</v>
      </c>
    </row>
    <row r="145" spans="1:21" ht="16.5" customHeight="1">
      <c r="A145" s="16" t="s">
        <v>1162</v>
      </c>
      <c r="B145" s="16"/>
      <c r="C145" s="16"/>
      <c r="D145" s="16"/>
      <c r="E145" s="9" t="s">
        <v>1163</v>
      </c>
      <c r="F145" s="10" t="s">
        <v>1164</v>
      </c>
      <c r="G145" s="19" t="s">
        <v>1165</v>
      </c>
      <c r="H145" s="9" t="s">
        <v>1166</v>
      </c>
      <c r="I145" s="6" t="s">
        <v>1103</v>
      </c>
      <c r="J145" s="9" t="s">
        <v>85</v>
      </c>
      <c r="K145" s="12" t="s">
        <v>1167</v>
      </c>
      <c r="L145" s="9" t="str">
        <f t="shared" si="41"/>
        <v>April</v>
      </c>
      <c r="M145" s="13">
        <f t="shared" si="51"/>
        <v>2.4727776445966536</v>
      </c>
      <c r="N145" s="13">
        <f t="shared" si="52"/>
        <v>1.5977776445966536</v>
      </c>
      <c r="O145" s="13">
        <f t="shared" si="49"/>
        <v>1.7227776445966536</v>
      </c>
      <c r="P145" s="14">
        <f t="shared" si="42"/>
        <v>5</v>
      </c>
      <c r="Q145" s="15" t="str">
        <f t="shared" si="53"/>
        <v>11</v>
      </c>
      <c r="R145" s="15">
        <f t="shared" si="50"/>
        <v>111</v>
      </c>
      <c r="S145" s="7" t="str">
        <f t="shared" si="54"/>
        <v>10</v>
      </c>
      <c r="T145" s="7" t="str">
        <f t="shared" si="55"/>
        <v> 08</v>
      </c>
      <c r="U145" s="7" t="str">
        <f t="shared" si="56"/>
        <v>22</v>
      </c>
    </row>
    <row r="146" spans="1:21" ht="16.5" customHeight="1">
      <c r="A146" s="16">
        <v>66</v>
      </c>
      <c r="B146" s="16"/>
      <c r="C146" s="16"/>
      <c r="D146" s="16"/>
      <c r="E146" s="9" t="s">
        <v>929</v>
      </c>
      <c r="F146" s="10" t="s">
        <v>835</v>
      </c>
      <c r="G146" s="17">
        <v>9</v>
      </c>
      <c r="H146" s="9" t="s">
        <v>37</v>
      </c>
      <c r="I146" s="6" t="s">
        <v>291</v>
      </c>
      <c r="J146" s="9" t="s">
        <v>85</v>
      </c>
      <c r="K146" s="12"/>
      <c r="L146" s="9" t="str">
        <f t="shared" si="41"/>
        <v>April</v>
      </c>
      <c r="M146" s="13">
        <f t="shared" si="51"/>
        <v>2.522661903855913</v>
      </c>
      <c r="N146" s="13">
        <f t="shared" si="52"/>
        <v>1.647661903855913</v>
      </c>
      <c r="O146" s="13">
        <f t="shared" si="49"/>
        <v>1.772661903855913</v>
      </c>
      <c r="P146" s="14">
        <f t="shared" si="42"/>
        <v>5</v>
      </c>
      <c r="Q146" s="15" t="str">
        <f t="shared" si="53"/>
        <v>12</v>
      </c>
      <c r="R146" s="15">
        <f t="shared" si="50"/>
        <v>112</v>
      </c>
      <c r="S146" s="7" t="str">
        <f t="shared" si="54"/>
        <v>11</v>
      </c>
      <c r="T146" s="7" t="str">
        <f t="shared" si="55"/>
        <v> 20</v>
      </c>
      <c r="U146" s="7" t="str">
        <f t="shared" si="56"/>
        <v>12</v>
      </c>
    </row>
    <row r="147" spans="1:21" ht="16.5" customHeight="1">
      <c r="A147" s="16">
        <v>105</v>
      </c>
      <c r="B147" s="16"/>
      <c r="C147" s="16"/>
      <c r="D147" s="16"/>
      <c r="E147" s="9" t="s">
        <v>960</v>
      </c>
      <c r="F147" s="10" t="s">
        <v>870</v>
      </c>
      <c r="G147" s="17">
        <v>9.3</v>
      </c>
      <c r="H147" s="9" t="s">
        <v>1061</v>
      </c>
      <c r="I147" s="6" t="s">
        <v>291</v>
      </c>
      <c r="J147" s="9" t="s">
        <v>85</v>
      </c>
      <c r="K147" s="12"/>
      <c r="L147" s="9" t="str">
        <f t="shared" si="41"/>
        <v>April</v>
      </c>
      <c r="M147" s="13">
        <f t="shared" si="51"/>
        <v>2.500161903855913</v>
      </c>
      <c r="N147" s="13">
        <f t="shared" si="52"/>
        <v>1.625161903855913</v>
      </c>
      <c r="O147" s="13">
        <f t="shared" si="49"/>
        <v>1.750161903855913</v>
      </c>
      <c r="P147" s="14">
        <f t="shared" si="42"/>
        <v>5</v>
      </c>
      <c r="Q147" s="15" t="str">
        <f t="shared" si="53"/>
        <v>12</v>
      </c>
      <c r="R147" s="15">
        <f t="shared" si="50"/>
        <v>112</v>
      </c>
      <c r="S147" s="7" t="str">
        <f t="shared" si="54"/>
        <v>10</v>
      </c>
      <c r="T147" s="7" t="str">
        <f t="shared" si="55"/>
        <v> 47</v>
      </c>
      <c r="U147" s="7" t="str">
        <f t="shared" si="56"/>
        <v>48</v>
      </c>
    </row>
    <row r="148" spans="1:21" ht="16.5" customHeight="1">
      <c r="A148" s="16" t="s">
        <v>95</v>
      </c>
      <c r="B148" s="16"/>
      <c r="C148" s="20">
        <v>112018</v>
      </c>
      <c r="D148" s="21">
        <v>133700</v>
      </c>
      <c r="E148" s="9" t="s">
        <v>762</v>
      </c>
      <c r="F148" s="22" t="s">
        <v>787</v>
      </c>
      <c r="G148" s="17">
        <v>9</v>
      </c>
      <c r="H148" s="9" t="s">
        <v>168</v>
      </c>
      <c r="I148" s="6" t="s">
        <v>291</v>
      </c>
      <c r="J148" s="9" t="s">
        <v>85</v>
      </c>
      <c r="K148" s="12"/>
      <c r="L148" s="9" t="str">
        <f t="shared" si="41"/>
        <v>April</v>
      </c>
      <c r="M148" s="13">
        <f t="shared" si="51"/>
        <v>2.5227313483003573</v>
      </c>
      <c r="N148" s="13">
        <f t="shared" si="52"/>
        <v>1.6477313483003573</v>
      </c>
      <c r="O148" s="13">
        <f t="shared" si="49"/>
        <v>1.7727313483003573</v>
      </c>
      <c r="P148" s="14">
        <f t="shared" si="42"/>
        <v>5</v>
      </c>
      <c r="Q148" s="15" t="str">
        <f t="shared" si="53"/>
        <v>13</v>
      </c>
      <c r="R148" s="15">
        <f t="shared" si="50"/>
        <v>113</v>
      </c>
      <c r="S148" s="7" t="str">
        <f t="shared" si="54"/>
        <v>11</v>
      </c>
      <c r="T148" s="7" t="str">
        <f t="shared" si="55"/>
        <v> 20</v>
      </c>
      <c r="U148" s="7" t="str">
        <f t="shared" si="56"/>
        <v>18</v>
      </c>
    </row>
    <row r="149" spans="1:21" ht="16.5" customHeight="1">
      <c r="A149" s="16">
        <v>65</v>
      </c>
      <c r="B149" s="16"/>
      <c r="C149" s="16"/>
      <c r="D149" s="16"/>
      <c r="E149" s="9" t="s">
        <v>928</v>
      </c>
      <c r="F149" s="10" t="s">
        <v>834</v>
      </c>
      <c r="G149" s="17">
        <v>9.3</v>
      </c>
      <c r="H149" s="9" t="s">
        <v>38</v>
      </c>
      <c r="I149" s="6" t="s">
        <v>291</v>
      </c>
      <c r="J149" s="9" t="s">
        <v>85</v>
      </c>
      <c r="K149" s="12"/>
      <c r="L149" s="9" t="str">
        <f t="shared" si="41"/>
        <v>April</v>
      </c>
      <c r="M149" s="13">
        <f t="shared" si="51"/>
        <v>2.5217591260781353</v>
      </c>
      <c r="N149" s="13">
        <f t="shared" si="52"/>
        <v>1.6467591260781353</v>
      </c>
      <c r="O149" s="13">
        <f t="shared" si="49"/>
        <v>1.7717591260781353</v>
      </c>
      <c r="P149" s="14">
        <f t="shared" si="42"/>
        <v>5</v>
      </c>
      <c r="Q149" s="15" t="str">
        <f t="shared" si="53"/>
        <v>13</v>
      </c>
      <c r="R149" s="15">
        <f t="shared" si="50"/>
        <v>113</v>
      </c>
      <c r="S149" s="7" t="str">
        <f t="shared" si="54"/>
        <v>11</v>
      </c>
      <c r="T149" s="7" t="str">
        <f t="shared" si="55"/>
        <v> 18</v>
      </c>
      <c r="U149" s="7" t="str">
        <f t="shared" si="56"/>
        <v>54</v>
      </c>
    </row>
    <row r="150" spans="1:21" ht="16.5" customHeight="1">
      <c r="A150" s="16" t="s">
        <v>1168</v>
      </c>
      <c r="B150" s="16"/>
      <c r="C150" s="16"/>
      <c r="D150" s="16"/>
      <c r="E150" s="9" t="s">
        <v>1169</v>
      </c>
      <c r="F150" s="10" t="s">
        <v>1297</v>
      </c>
      <c r="G150" s="19" t="s">
        <v>1296</v>
      </c>
      <c r="H150" s="9" t="s">
        <v>1129</v>
      </c>
      <c r="I150" s="6" t="s">
        <v>1103</v>
      </c>
      <c r="J150" s="9" t="s">
        <v>85</v>
      </c>
      <c r="K150" s="12" t="s">
        <v>1391</v>
      </c>
      <c r="L150" s="9" t="str">
        <f t="shared" si="41"/>
        <v>April</v>
      </c>
      <c r="M150" s="13">
        <f t="shared" si="51"/>
        <v>2.480833200152209</v>
      </c>
      <c r="N150" s="13">
        <f t="shared" si="52"/>
        <v>1.605833200152209</v>
      </c>
      <c r="O150" s="13">
        <f t="shared" si="49"/>
        <v>1.730833200152209</v>
      </c>
      <c r="P150" s="14">
        <f t="shared" si="42"/>
        <v>5</v>
      </c>
      <c r="Q150" s="15" t="str">
        <f t="shared" si="53"/>
        <v>19</v>
      </c>
      <c r="R150" s="15">
        <f t="shared" si="50"/>
        <v>119</v>
      </c>
      <c r="S150" s="7" t="str">
        <f t="shared" si="54"/>
        <v>10</v>
      </c>
      <c r="T150" s="7" t="str">
        <f t="shared" si="55"/>
        <v> 19</v>
      </c>
      <c r="U150" s="7" t="str">
        <f t="shared" si="56"/>
        <v>58</v>
      </c>
    </row>
    <row r="151" spans="1:21" ht="16.5" customHeight="1">
      <c r="A151" s="9" t="s">
        <v>1300</v>
      </c>
      <c r="B151" s="9"/>
      <c r="C151" s="9"/>
      <c r="D151" s="9"/>
      <c r="E151" s="9" t="s">
        <v>1301</v>
      </c>
      <c r="F151" s="10" t="s">
        <v>1302</v>
      </c>
      <c r="G151" s="9" t="s">
        <v>1299</v>
      </c>
      <c r="H151" s="27" t="s">
        <v>1303</v>
      </c>
      <c r="I151" s="6" t="s">
        <v>1103</v>
      </c>
      <c r="J151" s="9" t="s">
        <v>85</v>
      </c>
      <c r="K151" s="12" t="s">
        <v>1298</v>
      </c>
      <c r="L151" s="9" t="str">
        <f t="shared" si="41"/>
        <v>April</v>
      </c>
      <c r="M151" s="13">
        <f t="shared" si="51"/>
        <v>2.5055785705225797</v>
      </c>
      <c r="N151" s="13">
        <f t="shared" si="52"/>
        <v>1.6305785705225797</v>
      </c>
      <c r="O151" s="13">
        <f t="shared" si="49"/>
        <v>1.7555785705225797</v>
      </c>
      <c r="P151" s="14">
        <f t="shared" si="42"/>
        <v>5</v>
      </c>
      <c r="Q151" s="15" t="str">
        <f t="shared" si="53"/>
        <v>24</v>
      </c>
      <c r="R151" s="15">
        <f t="shared" si="50"/>
        <v>124</v>
      </c>
      <c r="S151" s="7" t="str">
        <f t="shared" si="54"/>
        <v>10</v>
      </c>
      <c r="T151" s="7" t="str">
        <f t="shared" si="55"/>
        <v> 55</v>
      </c>
      <c r="U151" s="7" t="str">
        <f t="shared" si="56"/>
        <v>36</v>
      </c>
    </row>
    <row r="152" spans="1:21" ht="16.5" customHeight="1">
      <c r="A152" s="9" t="s">
        <v>1315</v>
      </c>
      <c r="B152" s="9"/>
      <c r="C152" s="9"/>
      <c r="D152" s="9"/>
      <c r="E152" s="9" t="s">
        <v>1305</v>
      </c>
      <c r="F152" s="10" t="s">
        <v>1306</v>
      </c>
      <c r="G152" s="9" t="s">
        <v>1307</v>
      </c>
      <c r="H152" s="11" t="s">
        <v>1308</v>
      </c>
      <c r="I152" s="6" t="s">
        <v>1103</v>
      </c>
      <c r="J152" s="9" t="s">
        <v>66</v>
      </c>
      <c r="K152" s="12" t="s">
        <v>1304</v>
      </c>
      <c r="L152" s="9" t="str">
        <f t="shared" si="41"/>
        <v>April</v>
      </c>
      <c r="M152" s="13">
        <f t="shared" si="51"/>
        <v>2.521273014967024</v>
      </c>
      <c r="N152" s="13">
        <f t="shared" si="52"/>
        <v>1.646273014967024</v>
      </c>
      <c r="O152" s="13">
        <f t="shared" si="49"/>
        <v>1.771273014967024</v>
      </c>
      <c r="P152" s="14">
        <f t="shared" si="42"/>
        <v>5</v>
      </c>
      <c r="Q152" s="15" t="str">
        <f t="shared" si="53"/>
        <v>31</v>
      </c>
      <c r="R152" s="15">
        <f t="shared" si="50"/>
        <v>131</v>
      </c>
      <c r="S152" s="7" t="str">
        <f t="shared" si="54"/>
        <v>11</v>
      </c>
      <c r="T152" s="7" t="str">
        <f t="shared" si="55"/>
        <v> 18</v>
      </c>
      <c r="U152" s="7" t="str">
        <f t="shared" si="56"/>
        <v>12</v>
      </c>
    </row>
    <row r="153" spans="1:21" ht="16.5" customHeight="1">
      <c r="A153" s="9" t="s">
        <v>240</v>
      </c>
      <c r="B153" s="9"/>
      <c r="C153" s="9"/>
      <c r="D153" s="9"/>
      <c r="E153" s="9" t="s">
        <v>474</v>
      </c>
      <c r="F153" s="10" t="s">
        <v>670</v>
      </c>
      <c r="G153" s="9" t="s">
        <v>438</v>
      </c>
      <c r="H153" s="11" t="s">
        <v>475</v>
      </c>
      <c r="I153" s="9" t="s">
        <v>291</v>
      </c>
      <c r="J153" s="9" t="s">
        <v>66</v>
      </c>
      <c r="K153" s="12"/>
      <c r="L153" s="9" t="str">
        <f t="shared" si="41"/>
        <v>April</v>
      </c>
      <c r="M153" s="13">
        <f t="shared" si="51"/>
        <v>2.540659589041098</v>
      </c>
      <c r="N153" s="13">
        <f t="shared" si="52"/>
        <v>1.665659589041098</v>
      </c>
      <c r="O153" s="13">
        <f t="shared" si="49"/>
        <v>1.790659589041098</v>
      </c>
      <c r="P153" s="14">
        <f t="shared" si="42"/>
        <v>5</v>
      </c>
      <c r="Q153" s="15" t="str">
        <f t="shared" si="53"/>
        <v>47</v>
      </c>
      <c r="R153" s="15">
        <f t="shared" si="50"/>
        <v>147</v>
      </c>
      <c r="S153" s="7" t="str">
        <f t="shared" si="54"/>
        <v>11</v>
      </c>
      <c r="T153" s="7" t="str">
        <f t="shared" si="55"/>
        <v> 46</v>
      </c>
      <c r="U153" s="7" t="str">
        <f t="shared" si="56"/>
        <v>07</v>
      </c>
    </row>
    <row r="154" spans="1:21" ht="16.5" customHeight="1">
      <c r="A154" s="16">
        <v>109</v>
      </c>
      <c r="B154" s="16"/>
      <c r="C154" s="16"/>
      <c r="D154" s="16"/>
      <c r="E154" s="9" t="s">
        <v>963</v>
      </c>
      <c r="F154" s="10" t="s">
        <v>874</v>
      </c>
      <c r="G154" s="17">
        <v>9.8</v>
      </c>
      <c r="H154" s="9" t="s">
        <v>39</v>
      </c>
      <c r="I154" s="9" t="s">
        <v>291</v>
      </c>
      <c r="J154" s="9" t="s">
        <v>66</v>
      </c>
      <c r="K154" s="12"/>
      <c r="L154" s="9" t="str">
        <f t="shared" si="41"/>
        <v>April</v>
      </c>
      <c r="M154" s="13">
        <f t="shared" si="51"/>
        <v>2.5486341260781353</v>
      </c>
      <c r="N154" s="13">
        <f t="shared" si="52"/>
        <v>1.6736341260781353</v>
      </c>
      <c r="O154" s="13">
        <f t="shared" si="49"/>
        <v>1.7986341260781353</v>
      </c>
      <c r="P154" s="14">
        <f t="shared" si="42"/>
        <v>5</v>
      </c>
      <c r="Q154" s="15" t="str">
        <f t="shared" si="53"/>
        <v>53</v>
      </c>
      <c r="R154" s="15">
        <f t="shared" si="50"/>
        <v>153</v>
      </c>
      <c r="S154" s="7" t="str">
        <f t="shared" si="54"/>
        <v>11</v>
      </c>
      <c r="T154" s="7" t="str">
        <f t="shared" si="55"/>
        <v> 57</v>
      </c>
      <c r="U154" s="7" t="str">
        <f t="shared" si="56"/>
        <v>36</v>
      </c>
    </row>
    <row r="155" spans="1:21" ht="16.5" customHeight="1">
      <c r="A155" s="16">
        <v>97</v>
      </c>
      <c r="B155" s="16"/>
      <c r="C155" s="16"/>
      <c r="D155" s="16"/>
      <c r="E155" s="9" t="s">
        <v>953</v>
      </c>
      <c r="F155" s="10" t="s">
        <v>864</v>
      </c>
      <c r="G155" s="19">
        <v>12</v>
      </c>
      <c r="H155" s="9" t="s">
        <v>1461</v>
      </c>
      <c r="I155" s="9" t="s">
        <v>286</v>
      </c>
      <c r="J155" s="9" t="s">
        <v>66</v>
      </c>
      <c r="K155" s="12" t="s">
        <v>186</v>
      </c>
      <c r="L155" s="9" t="str">
        <f t="shared" si="41"/>
        <v>April</v>
      </c>
      <c r="M155" s="13">
        <f t="shared" si="51"/>
        <v>2.518911903855913</v>
      </c>
      <c r="N155" s="13">
        <f t="shared" si="52"/>
        <v>1.643911903855913</v>
      </c>
      <c r="O155" s="13">
        <f t="shared" si="49"/>
        <v>1.768911903855913</v>
      </c>
      <c r="P155" s="14">
        <f t="shared" si="42"/>
        <v>5</v>
      </c>
      <c r="Q155" s="15" t="str">
        <f t="shared" si="53"/>
        <v>55</v>
      </c>
      <c r="R155" s="15">
        <f t="shared" si="50"/>
        <v>155</v>
      </c>
      <c r="S155" s="7" t="str">
        <f t="shared" si="54"/>
        <v>11</v>
      </c>
      <c r="T155" s="7" t="str">
        <f t="shared" si="55"/>
        <v> 14</v>
      </c>
      <c r="U155" s="7" t="str">
        <f t="shared" si="56"/>
        <v>48</v>
      </c>
    </row>
    <row r="156" spans="1:21" ht="16.5" customHeight="1">
      <c r="A156" s="16">
        <v>108</v>
      </c>
      <c r="B156" s="16"/>
      <c r="C156" s="16"/>
      <c r="D156" s="16"/>
      <c r="E156" s="9" t="s">
        <v>962</v>
      </c>
      <c r="F156" s="10" t="s">
        <v>873</v>
      </c>
      <c r="G156" s="17">
        <v>10.1</v>
      </c>
      <c r="H156" s="9" t="s">
        <v>40</v>
      </c>
      <c r="I156" s="9" t="s">
        <v>291</v>
      </c>
      <c r="J156" s="9" t="s">
        <v>66</v>
      </c>
      <c r="K156" s="12"/>
      <c r="L156" s="9" t="str">
        <f t="shared" si="41"/>
        <v>April</v>
      </c>
      <c r="M156" s="13">
        <f t="shared" si="51"/>
        <v>2.516620237189246</v>
      </c>
      <c r="N156" s="13">
        <f t="shared" si="52"/>
        <v>1.641620237189246</v>
      </c>
      <c r="O156" s="13">
        <f t="shared" si="49"/>
        <v>1.766620237189246</v>
      </c>
      <c r="P156" s="14">
        <f t="shared" si="42"/>
        <v>5</v>
      </c>
      <c r="Q156" s="15" t="str">
        <f t="shared" si="53"/>
        <v>55</v>
      </c>
      <c r="R156" s="15">
        <f t="shared" si="50"/>
        <v>155</v>
      </c>
      <c r="S156" s="7" t="str">
        <f t="shared" si="54"/>
        <v>11</v>
      </c>
      <c r="T156" s="7" t="str">
        <f t="shared" si="55"/>
        <v> 11</v>
      </c>
      <c r="U156" s="7" t="str">
        <f t="shared" si="56"/>
        <v>30</v>
      </c>
    </row>
    <row r="157" spans="1:21" ht="16.5" customHeight="1">
      <c r="A157" s="9" t="s">
        <v>253</v>
      </c>
      <c r="B157" s="9"/>
      <c r="C157" s="9"/>
      <c r="D157" s="9"/>
      <c r="E157" s="9" t="s">
        <v>509</v>
      </c>
      <c r="F157" s="10" t="s">
        <v>683</v>
      </c>
      <c r="G157" s="9" t="s">
        <v>511</v>
      </c>
      <c r="H157" s="11" t="s">
        <v>510</v>
      </c>
      <c r="I157" s="9" t="s">
        <v>290</v>
      </c>
      <c r="J157" s="9" t="s">
        <v>306</v>
      </c>
      <c r="K157" s="12" t="s">
        <v>1119</v>
      </c>
      <c r="L157" s="9" t="str">
        <f t="shared" si="41"/>
        <v>May</v>
      </c>
      <c r="M157" s="13">
        <f t="shared" si="51"/>
        <v>2.5875114408929503</v>
      </c>
      <c r="N157" s="13">
        <f t="shared" si="52"/>
        <v>1.7125114408929503</v>
      </c>
      <c r="O157" s="13">
        <f t="shared" si="49"/>
        <v>1.8375114408929503</v>
      </c>
      <c r="P157" s="14">
        <f t="shared" si="42"/>
        <v>6</v>
      </c>
      <c r="Q157" s="15" t="str">
        <f t="shared" si="53"/>
        <v>-60</v>
      </c>
      <c r="R157" s="15">
        <f t="shared" si="50"/>
        <v>40</v>
      </c>
      <c r="S157" s="7" t="str">
        <f t="shared" si="54"/>
        <v>12</v>
      </c>
      <c r="T157" s="7" t="str">
        <f t="shared" si="55"/>
        <v> 53</v>
      </c>
      <c r="U157" s="7" t="str">
        <f t="shared" si="56"/>
        <v>35</v>
      </c>
    </row>
    <row r="158" spans="1:21" ht="16.5" customHeight="1">
      <c r="A158" s="9" t="s">
        <v>256</v>
      </c>
      <c r="B158" s="9"/>
      <c r="C158" s="9"/>
      <c r="D158" s="9"/>
      <c r="E158" s="9" t="s">
        <v>516</v>
      </c>
      <c r="F158" s="10" t="s">
        <v>685</v>
      </c>
      <c r="G158" s="9" t="s">
        <v>518</v>
      </c>
      <c r="H158" s="11" t="s">
        <v>517</v>
      </c>
      <c r="I158" s="6" t="s">
        <v>288</v>
      </c>
      <c r="J158" s="9" t="s">
        <v>302</v>
      </c>
      <c r="K158" s="12" t="s">
        <v>335</v>
      </c>
      <c r="L158" s="9" t="str">
        <f aca="true" t="shared" si="57" ref="L158:L221">transmon10(INT((LEFT(E158,2))))</f>
        <v>May</v>
      </c>
      <c r="M158" s="13">
        <f t="shared" si="51"/>
        <v>2.6105554223744316</v>
      </c>
      <c r="N158" s="13">
        <f t="shared" si="52"/>
        <v>1.7355554223744316</v>
      </c>
      <c r="O158" s="13">
        <f t="shared" si="49"/>
        <v>1.8605554223744316</v>
      </c>
      <c r="P158" s="14">
        <f aca="true" t="shared" si="58" ref="P158:P221">INT(LEFT(E158,2)/2)</f>
        <v>6</v>
      </c>
      <c r="Q158" s="15" t="str">
        <f t="shared" si="53"/>
        <v>-47</v>
      </c>
      <c r="R158" s="15">
        <f t="shared" si="50"/>
        <v>53</v>
      </c>
      <c r="S158" s="7" t="str">
        <f t="shared" si="54"/>
        <v>13</v>
      </c>
      <c r="T158" s="7" t="str">
        <f t="shared" si="55"/>
        <v> 26</v>
      </c>
      <c r="U158" s="7" t="str">
        <f t="shared" si="56"/>
        <v>46</v>
      </c>
    </row>
    <row r="159" spans="1:21" ht="16.5" customHeight="1">
      <c r="A159" s="9" t="s">
        <v>255</v>
      </c>
      <c r="B159" s="9"/>
      <c r="C159" s="9"/>
      <c r="D159" s="9"/>
      <c r="E159" s="9" t="s">
        <v>514</v>
      </c>
      <c r="F159" s="10" t="s">
        <v>684</v>
      </c>
      <c r="G159" s="17">
        <v>7</v>
      </c>
      <c r="H159" s="11" t="s">
        <v>515</v>
      </c>
      <c r="I159" s="6" t="s">
        <v>291</v>
      </c>
      <c r="J159" s="9" t="s">
        <v>302</v>
      </c>
      <c r="K159" s="12" t="s">
        <v>334</v>
      </c>
      <c r="L159" s="9" t="str">
        <f t="shared" si="57"/>
        <v>May</v>
      </c>
      <c r="M159" s="13">
        <f t="shared" si="51"/>
        <v>2.6096642186707277</v>
      </c>
      <c r="N159" s="13">
        <f t="shared" si="52"/>
        <v>1.7346642186707277</v>
      </c>
      <c r="O159" s="13">
        <f t="shared" si="49"/>
        <v>1.8596642186707277</v>
      </c>
      <c r="P159" s="14">
        <f t="shared" si="58"/>
        <v>6</v>
      </c>
      <c r="Q159" s="15" t="str">
        <f t="shared" si="53"/>
        <v>-43</v>
      </c>
      <c r="R159" s="15">
        <f t="shared" si="50"/>
        <v>57</v>
      </c>
      <c r="S159" s="7" t="str">
        <f t="shared" si="54"/>
        <v>13</v>
      </c>
      <c r="T159" s="7" t="str">
        <f t="shared" si="55"/>
        <v> 25</v>
      </c>
      <c r="U159" s="7" t="str">
        <f t="shared" si="56"/>
        <v>29</v>
      </c>
    </row>
    <row r="160" spans="1:21" ht="16.5" customHeight="1">
      <c r="A160" s="16">
        <v>83</v>
      </c>
      <c r="B160" s="16"/>
      <c r="C160" s="16"/>
      <c r="D160" s="16"/>
      <c r="E160" s="9" t="s">
        <v>979</v>
      </c>
      <c r="F160" s="10" t="s">
        <v>851</v>
      </c>
      <c r="G160" s="17">
        <v>7.5</v>
      </c>
      <c r="H160" s="9" t="s">
        <v>41</v>
      </c>
      <c r="I160" s="6" t="s">
        <v>291</v>
      </c>
      <c r="J160" s="9" t="s">
        <v>74</v>
      </c>
      <c r="K160" s="12"/>
      <c r="L160" s="9" t="str">
        <f t="shared" si="57"/>
        <v>May</v>
      </c>
      <c r="M160" s="13">
        <f aca="true" t="shared" si="59" ref="M160:M191">N160-3/24+1</f>
        <v>2.6176619038559132</v>
      </c>
      <c r="N160" s="13">
        <f aca="true" t="shared" si="60" ref="N160:N191">transtime(S160,T160,U160,$E$2)</f>
        <v>1.7426619038559132</v>
      </c>
      <c r="O160" s="13">
        <f t="shared" si="49"/>
        <v>1.8676619038559132</v>
      </c>
      <c r="P160" s="14">
        <f t="shared" si="58"/>
        <v>6</v>
      </c>
      <c r="Q160" s="15" t="str">
        <f aca="true" t="shared" si="61" ref="Q160:Q191">IF(LEFT(F160,1)&lt;&gt;"-",LEFT(F160,2),LEFT(F160,3))</f>
        <v>-29</v>
      </c>
      <c r="R160" s="15">
        <f t="shared" si="50"/>
        <v>71</v>
      </c>
      <c r="S160" s="7" t="str">
        <f aca="true" t="shared" si="62" ref="S160:S191">LEFT(E160,2)</f>
        <v>13</v>
      </c>
      <c r="T160" s="7" t="str">
        <f aca="true" t="shared" si="63" ref="T160:T191">MID(E160,4,3)</f>
        <v> 37</v>
      </c>
      <c r="U160" s="7" t="str">
        <f aca="true" t="shared" si="64" ref="U160:U191">MID(E160,9,2)</f>
        <v>00</v>
      </c>
    </row>
    <row r="161" spans="1:21" ht="16.5" customHeight="1">
      <c r="A161" s="16">
        <v>68</v>
      </c>
      <c r="B161" s="16"/>
      <c r="C161" s="16"/>
      <c r="D161" s="16"/>
      <c r="E161" s="9" t="s">
        <v>931</v>
      </c>
      <c r="F161" s="10" t="s">
        <v>836</v>
      </c>
      <c r="G161" s="17">
        <v>8.2</v>
      </c>
      <c r="H161" s="9" t="s">
        <v>22</v>
      </c>
      <c r="I161" s="9" t="s">
        <v>288</v>
      </c>
      <c r="J161" s="9" t="s">
        <v>74</v>
      </c>
      <c r="K161" s="12"/>
      <c r="L161" s="9" t="str">
        <f t="shared" si="57"/>
        <v>May</v>
      </c>
      <c r="M161" s="13">
        <f t="shared" si="59"/>
        <v>2.577731348300357</v>
      </c>
      <c r="N161" s="13">
        <f t="shared" si="60"/>
        <v>1.702731348300357</v>
      </c>
      <c r="O161" s="13">
        <f t="shared" si="49"/>
        <v>1.827731348300357</v>
      </c>
      <c r="P161" s="14">
        <f t="shared" si="58"/>
        <v>6</v>
      </c>
      <c r="Q161" s="15" t="str">
        <f t="shared" si="61"/>
        <v>-26</v>
      </c>
      <c r="R161" s="15">
        <f t="shared" si="50"/>
        <v>74</v>
      </c>
      <c r="S161" s="7" t="str">
        <f t="shared" si="62"/>
        <v>12</v>
      </c>
      <c r="T161" s="7" t="str">
        <f t="shared" si="63"/>
        <v> 39</v>
      </c>
      <c r="U161" s="7" t="str">
        <f t="shared" si="64"/>
        <v>30</v>
      </c>
    </row>
    <row r="162" spans="1:21" ht="16.5" customHeight="1">
      <c r="A162" s="9" t="s">
        <v>241</v>
      </c>
      <c r="B162" s="9"/>
      <c r="C162" s="9"/>
      <c r="D162" s="9"/>
      <c r="E162" s="9" t="s">
        <v>476</v>
      </c>
      <c r="F162" s="10" t="s">
        <v>672</v>
      </c>
      <c r="G162" s="9" t="s">
        <v>478</v>
      </c>
      <c r="H162" s="11" t="s">
        <v>477</v>
      </c>
      <c r="I162" s="9" t="s">
        <v>291</v>
      </c>
      <c r="J162" s="9" t="s">
        <v>303</v>
      </c>
      <c r="K162" s="12" t="s">
        <v>1118</v>
      </c>
      <c r="L162" s="9" t="str">
        <f t="shared" si="57"/>
        <v>May</v>
      </c>
      <c r="M162" s="13">
        <f t="shared" si="59"/>
        <v>2.551608663115172</v>
      </c>
      <c r="N162" s="13">
        <f t="shared" si="60"/>
        <v>1.676608663115172</v>
      </c>
      <c r="O162" s="13">
        <f t="shared" si="49"/>
        <v>1.801608663115172</v>
      </c>
      <c r="P162" s="14">
        <f t="shared" si="58"/>
        <v>6</v>
      </c>
      <c r="Q162" s="15" t="str">
        <f t="shared" si="61"/>
        <v>-18</v>
      </c>
      <c r="R162" s="15">
        <f t="shared" si="50"/>
        <v>82</v>
      </c>
      <c r="S162" s="7" t="str">
        <f t="shared" si="62"/>
        <v>12</v>
      </c>
      <c r="T162" s="7" t="str">
        <f t="shared" si="63"/>
        <v> 01</v>
      </c>
      <c r="U162" s="7" t="str">
        <f t="shared" si="64"/>
        <v>53</v>
      </c>
    </row>
    <row r="163" spans="1:21" ht="16.5" customHeight="1">
      <c r="A163" s="9" t="s">
        <v>242</v>
      </c>
      <c r="B163" s="9"/>
      <c r="C163" s="9"/>
      <c r="D163" s="9"/>
      <c r="E163" s="9" t="s">
        <v>479</v>
      </c>
      <c r="F163" s="10" t="s">
        <v>673</v>
      </c>
      <c r="G163" s="9" t="s">
        <v>481</v>
      </c>
      <c r="H163" s="11" t="s">
        <v>480</v>
      </c>
      <c r="I163" s="9" t="s">
        <v>291</v>
      </c>
      <c r="J163" s="9" t="s">
        <v>303</v>
      </c>
      <c r="K163" s="12" t="s">
        <v>328</v>
      </c>
      <c r="L163" s="9" t="str">
        <f t="shared" si="57"/>
        <v>May</v>
      </c>
      <c r="M163" s="13">
        <f t="shared" si="59"/>
        <v>2.5516202371892462</v>
      </c>
      <c r="N163" s="13">
        <f t="shared" si="60"/>
        <v>1.6766202371892462</v>
      </c>
      <c r="O163" s="13">
        <f t="shared" si="49"/>
        <v>1.8016202371892462</v>
      </c>
      <c r="P163" s="14">
        <f t="shared" si="58"/>
        <v>6</v>
      </c>
      <c r="Q163" s="15" t="str">
        <f t="shared" si="61"/>
        <v>-18</v>
      </c>
      <c r="R163" s="15">
        <f t="shared" si="50"/>
        <v>82</v>
      </c>
      <c r="S163" s="7" t="str">
        <f t="shared" si="62"/>
        <v>12</v>
      </c>
      <c r="T163" s="7" t="str">
        <f t="shared" si="63"/>
        <v> 01</v>
      </c>
      <c r="U163" s="7" t="str">
        <f t="shared" si="64"/>
        <v>54</v>
      </c>
    </row>
    <row r="164" spans="1:21" ht="16.5" customHeight="1">
      <c r="A164" s="9" t="s">
        <v>244</v>
      </c>
      <c r="B164" s="9"/>
      <c r="C164" s="9"/>
      <c r="D164" s="9"/>
      <c r="E164" s="9" t="s">
        <v>484</v>
      </c>
      <c r="F164" s="10" t="s">
        <v>675</v>
      </c>
      <c r="G164" s="9" t="s">
        <v>478</v>
      </c>
      <c r="H164" s="11" t="s">
        <v>485</v>
      </c>
      <c r="I164" s="9" t="s">
        <v>286</v>
      </c>
      <c r="J164" s="9" t="s">
        <v>303</v>
      </c>
      <c r="K164" s="12"/>
      <c r="L164" s="9" t="str">
        <f t="shared" si="57"/>
        <v>May</v>
      </c>
      <c r="M164" s="13">
        <f t="shared" si="59"/>
        <v>2.567314681633691</v>
      </c>
      <c r="N164" s="13">
        <f t="shared" si="60"/>
        <v>1.692314681633691</v>
      </c>
      <c r="O164" s="13">
        <f t="shared" si="49"/>
        <v>1.817314681633691</v>
      </c>
      <c r="P164" s="14">
        <f t="shared" si="58"/>
        <v>6</v>
      </c>
      <c r="Q164" s="15" t="str">
        <f t="shared" si="61"/>
        <v>-18</v>
      </c>
      <c r="R164" s="15">
        <f t="shared" si="50"/>
        <v>82</v>
      </c>
      <c r="S164" s="7" t="str">
        <f t="shared" si="62"/>
        <v>12</v>
      </c>
      <c r="T164" s="7" t="str">
        <f t="shared" si="63"/>
        <v> 24</v>
      </c>
      <c r="U164" s="7" t="str">
        <f t="shared" si="64"/>
        <v>30</v>
      </c>
    </row>
    <row r="165" spans="1:21" ht="16.5" customHeight="1">
      <c r="A165" s="16">
        <v>104</v>
      </c>
      <c r="B165" s="16"/>
      <c r="C165" s="16"/>
      <c r="D165" s="16"/>
      <c r="E165" s="9" t="s">
        <v>1028</v>
      </c>
      <c r="F165" s="10" t="s">
        <v>869</v>
      </c>
      <c r="G165" s="17">
        <v>8.3</v>
      </c>
      <c r="H165" s="9" t="s">
        <v>33</v>
      </c>
      <c r="I165" s="6" t="s">
        <v>291</v>
      </c>
      <c r="J165" s="9" t="s">
        <v>75</v>
      </c>
      <c r="K165" s="12" t="s">
        <v>190</v>
      </c>
      <c r="L165" s="9" t="str">
        <f t="shared" si="57"/>
        <v>May</v>
      </c>
      <c r="M165" s="13">
        <f t="shared" si="59"/>
        <v>2.5780785705225795</v>
      </c>
      <c r="N165" s="13">
        <f t="shared" si="60"/>
        <v>1.7030785705225795</v>
      </c>
      <c r="O165" s="13">
        <f t="shared" si="49"/>
        <v>1.8280785705225795</v>
      </c>
      <c r="P165" s="14">
        <f t="shared" si="58"/>
        <v>6</v>
      </c>
      <c r="Q165" s="15" t="str">
        <f t="shared" si="61"/>
        <v>-11</v>
      </c>
      <c r="R165" s="15">
        <f t="shared" si="50"/>
        <v>89</v>
      </c>
      <c r="S165" s="7" t="str">
        <f t="shared" si="62"/>
        <v>12</v>
      </c>
      <c r="T165" s="7" t="str">
        <f t="shared" si="63"/>
        <v> 40</v>
      </c>
      <c r="U165" s="7" t="str">
        <f t="shared" si="64"/>
        <v>00</v>
      </c>
    </row>
    <row r="166" spans="1:21" ht="16.5" customHeight="1">
      <c r="A166" s="16" t="s">
        <v>1170</v>
      </c>
      <c r="B166" s="16"/>
      <c r="C166" s="16"/>
      <c r="D166" s="16"/>
      <c r="E166" s="9" t="s">
        <v>1171</v>
      </c>
      <c r="F166" s="10" t="s">
        <v>1172</v>
      </c>
      <c r="G166" s="19" t="s">
        <v>1173</v>
      </c>
      <c r="H166" s="9" t="s">
        <v>1174</v>
      </c>
      <c r="I166" s="6" t="s">
        <v>1103</v>
      </c>
      <c r="J166" s="9" t="s">
        <v>75</v>
      </c>
      <c r="K166" s="12" t="s">
        <v>1391</v>
      </c>
      <c r="L166" s="9" t="str">
        <f t="shared" si="57"/>
        <v>May</v>
      </c>
      <c r="M166" s="13">
        <f t="shared" si="59"/>
        <v>2.579235977929987</v>
      </c>
      <c r="N166" s="13">
        <f t="shared" si="60"/>
        <v>1.704235977929987</v>
      </c>
      <c r="O166" s="13">
        <f aca="true" t="shared" si="65" ref="O166:O197">N166+3/24</f>
        <v>1.829235977929987</v>
      </c>
      <c r="P166" s="14">
        <f t="shared" si="58"/>
        <v>6</v>
      </c>
      <c r="Q166" s="15" t="str">
        <f t="shared" si="61"/>
        <v>-01</v>
      </c>
      <c r="R166" s="15">
        <f aca="true" t="shared" si="66" ref="R166:R197">Q166+100</f>
        <v>99</v>
      </c>
      <c r="S166" s="7" t="str">
        <f t="shared" si="62"/>
        <v>12</v>
      </c>
      <c r="T166" s="7" t="str">
        <f t="shared" si="63"/>
        <v> 41</v>
      </c>
      <c r="U166" s="7" t="str">
        <f t="shared" si="64"/>
        <v>40</v>
      </c>
    </row>
    <row r="167" spans="1:21" ht="16.5" customHeight="1">
      <c r="A167" s="9" t="s">
        <v>246</v>
      </c>
      <c r="B167" s="9"/>
      <c r="C167" s="9"/>
      <c r="D167" s="9"/>
      <c r="E167" s="9" t="s">
        <v>490</v>
      </c>
      <c r="F167" s="10" t="s">
        <v>613</v>
      </c>
      <c r="G167" s="19" t="s">
        <v>491</v>
      </c>
      <c r="H167" s="11"/>
      <c r="I167" s="9" t="s">
        <v>305</v>
      </c>
      <c r="J167" s="9" t="s">
        <v>75</v>
      </c>
      <c r="K167" s="12"/>
      <c r="L167" s="9" t="str">
        <f t="shared" si="57"/>
        <v>May</v>
      </c>
      <c r="M167" s="13">
        <f t="shared" si="59"/>
        <v>2.5705091260781354</v>
      </c>
      <c r="N167" s="13">
        <f t="shared" si="60"/>
        <v>1.6955091260781354</v>
      </c>
      <c r="O167" s="13">
        <f t="shared" si="65"/>
        <v>1.8205091260781354</v>
      </c>
      <c r="P167" s="14">
        <f t="shared" si="58"/>
        <v>6</v>
      </c>
      <c r="Q167" s="15" t="str">
        <f t="shared" si="61"/>
        <v>02</v>
      </c>
      <c r="R167" s="15">
        <f t="shared" si="66"/>
        <v>102</v>
      </c>
      <c r="S167" s="7" t="str">
        <f t="shared" si="62"/>
        <v>12</v>
      </c>
      <c r="T167" s="7" t="str">
        <f t="shared" si="63"/>
        <v> 29</v>
      </c>
      <c r="U167" s="7" t="str">
        <f t="shared" si="64"/>
        <v>06</v>
      </c>
    </row>
    <row r="168" spans="1:21" ht="16.5" customHeight="1">
      <c r="A168" s="16">
        <v>61</v>
      </c>
      <c r="B168" s="16"/>
      <c r="C168" s="16"/>
      <c r="D168" s="16"/>
      <c r="E168" s="9" t="s">
        <v>924</v>
      </c>
      <c r="F168" s="10" t="s">
        <v>830</v>
      </c>
      <c r="G168" s="17">
        <v>9.7</v>
      </c>
      <c r="H168" s="9" t="s">
        <v>42</v>
      </c>
      <c r="I168" s="9" t="s">
        <v>291</v>
      </c>
      <c r="J168" s="9" t="s">
        <v>75</v>
      </c>
      <c r="K168" s="12"/>
      <c r="L168" s="9" t="str">
        <f t="shared" si="57"/>
        <v>May</v>
      </c>
      <c r="M168" s="13">
        <f t="shared" si="59"/>
        <v>2.5655091260781355</v>
      </c>
      <c r="N168" s="13">
        <f t="shared" si="60"/>
        <v>1.6905091260781355</v>
      </c>
      <c r="O168" s="13">
        <f t="shared" si="65"/>
        <v>1.8155091260781355</v>
      </c>
      <c r="P168" s="14">
        <f t="shared" si="58"/>
        <v>6</v>
      </c>
      <c r="Q168" s="15" t="str">
        <f t="shared" si="61"/>
        <v>04</v>
      </c>
      <c r="R168" s="15">
        <f t="shared" si="66"/>
        <v>104</v>
      </c>
      <c r="S168" s="7" t="str">
        <f t="shared" si="62"/>
        <v>12</v>
      </c>
      <c r="T168" s="7" t="str">
        <f t="shared" si="63"/>
        <v> 21</v>
      </c>
      <c r="U168" s="7" t="str">
        <f t="shared" si="64"/>
        <v>54</v>
      </c>
    </row>
    <row r="169" spans="1:21" ht="16.5" customHeight="1">
      <c r="A169" s="9" t="s">
        <v>247</v>
      </c>
      <c r="B169" s="9"/>
      <c r="C169" s="9"/>
      <c r="D169" s="9"/>
      <c r="E169" s="9" t="s">
        <v>492</v>
      </c>
      <c r="F169" s="10" t="s">
        <v>676</v>
      </c>
      <c r="G169" s="9" t="s">
        <v>494</v>
      </c>
      <c r="H169" s="11" t="s">
        <v>493</v>
      </c>
      <c r="I169" s="9" t="s">
        <v>291</v>
      </c>
      <c r="J169" s="9" t="s">
        <v>75</v>
      </c>
      <c r="K169" s="12" t="s">
        <v>330</v>
      </c>
      <c r="L169" s="9" t="str">
        <f t="shared" si="57"/>
        <v>May</v>
      </c>
      <c r="M169" s="13">
        <f t="shared" si="59"/>
        <v>2.573946626078135</v>
      </c>
      <c r="N169" s="13">
        <f t="shared" si="60"/>
        <v>1.698946626078135</v>
      </c>
      <c r="O169" s="13">
        <f t="shared" si="65"/>
        <v>1.823946626078135</v>
      </c>
      <c r="P169" s="14">
        <f t="shared" si="58"/>
        <v>6</v>
      </c>
      <c r="Q169" s="15" t="str">
        <f t="shared" si="61"/>
        <v>07</v>
      </c>
      <c r="R169" s="15">
        <f t="shared" si="66"/>
        <v>107</v>
      </c>
      <c r="S169" s="7" t="str">
        <f t="shared" si="62"/>
        <v>12</v>
      </c>
      <c r="T169" s="7" t="str">
        <f t="shared" si="63"/>
        <v> 34</v>
      </c>
      <c r="U169" s="7" t="str">
        <f t="shared" si="64"/>
        <v>03</v>
      </c>
    </row>
    <row r="170" spans="1:21" ht="16.5" customHeight="1">
      <c r="A170" s="16">
        <v>49</v>
      </c>
      <c r="B170" s="16"/>
      <c r="C170" s="16"/>
      <c r="D170" s="16"/>
      <c r="E170" s="9" t="s">
        <v>915</v>
      </c>
      <c r="F170" s="10" t="s">
        <v>818</v>
      </c>
      <c r="G170" s="17">
        <v>8.4</v>
      </c>
      <c r="H170" s="9" t="s">
        <v>43</v>
      </c>
      <c r="I170" s="9" t="s">
        <v>291</v>
      </c>
      <c r="J170" s="9" t="s">
        <v>75</v>
      </c>
      <c r="K170" s="12"/>
      <c r="L170" s="9" t="str">
        <f t="shared" si="57"/>
        <v>May</v>
      </c>
      <c r="M170" s="13">
        <f t="shared" si="59"/>
        <v>2.5709952371892464</v>
      </c>
      <c r="N170" s="13">
        <f t="shared" si="60"/>
        <v>1.6959952371892464</v>
      </c>
      <c r="O170" s="13">
        <f t="shared" si="65"/>
        <v>1.8209952371892464</v>
      </c>
      <c r="P170" s="14">
        <f t="shared" si="58"/>
        <v>6</v>
      </c>
      <c r="Q170" s="15" t="str">
        <f t="shared" si="61"/>
        <v>08</v>
      </c>
      <c r="R170" s="15">
        <f t="shared" si="66"/>
        <v>108</v>
      </c>
      <c r="S170" s="7" t="str">
        <f t="shared" si="62"/>
        <v>12</v>
      </c>
      <c r="T170" s="7" t="str">
        <f t="shared" si="63"/>
        <v> 29</v>
      </c>
      <c r="U170" s="7" t="str">
        <f t="shared" si="64"/>
        <v>48</v>
      </c>
    </row>
    <row r="171" spans="1:21" ht="16.5" customHeight="1">
      <c r="A171" s="16">
        <v>58</v>
      </c>
      <c r="B171" s="16"/>
      <c r="C171" s="16"/>
      <c r="D171" s="16"/>
      <c r="E171" s="9" t="s">
        <v>922</v>
      </c>
      <c r="F171" s="10" t="s">
        <v>827</v>
      </c>
      <c r="G171" s="17">
        <v>9.8</v>
      </c>
      <c r="H171" s="9" t="s">
        <v>1443</v>
      </c>
      <c r="I171" s="9" t="s">
        <v>291</v>
      </c>
      <c r="J171" s="9" t="s">
        <v>75</v>
      </c>
      <c r="K171" s="12"/>
      <c r="L171" s="9" t="str">
        <f t="shared" si="57"/>
        <v>May</v>
      </c>
      <c r="M171" s="13">
        <f t="shared" si="59"/>
        <v>2.5764813483003572</v>
      </c>
      <c r="N171" s="13">
        <f t="shared" si="60"/>
        <v>1.7014813483003572</v>
      </c>
      <c r="O171" s="13">
        <f t="shared" si="65"/>
        <v>1.8264813483003572</v>
      </c>
      <c r="P171" s="14">
        <f t="shared" si="58"/>
        <v>6</v>
      </c>
      <c r="Q171" s="15" t="str">
        <f t="shared" si="61"/>
        <v>11</v>
      </c>
      <c r="R171" s="15">
        <f t="shared" si="66"/>
        <v>111</v>
      </c>
      <c r="S171" s="7" t="str">
        <f t="shared" si="62"/>
        <v>12</v>
      </c>
      <c r="T171" s="7" t="str">
        <f t="shared" si="63"/>
        <v> 37</v>
      </c>
      <c r="U171" s="7" t="str">
        <f t="shared" si="64"/>
        <v>42</v>
      </c>
    </row>
    <row r="172" spans="1:21" ht="16.5" customHeight="1">
      <c r="A172" s="16">
        <v>59</v>
      </c>
      <c r="B172" s="16"/>
      <c r="C172" s="16"/>
      <c r="D172" s="16"/>
      <c r="E172" s="9" t="s">
        <v>976</v>
      </c>
      <c r="F172" s="10" t="s">
        <v>828</v>
      </c>
      <c r="G172" s="17">
        <v>9.8</v>
      </c>
      <c r="H172" s="9" t="s">
        <v>1444</v>
      </c>
      <c r="I172" s="9" t="s">
        <v>291</v>
      </c>
      <c r="J172" s="9" t="s">
        <v>75</v>
      </c>
      <c r="K172" s="12"/>
      <c r="L172" s="9" t="str">
        <f t="shared" si="57"/>
        <v>May</v>
      </c>
      <c r="M172" s="13">
        <f t="shared" si="59"/>
        <v>2.5794674594114686</v>
      </c>
      <c r="N172" s="13">
        <f t="shared" si="60"/>
        <v>1.7044674594114686</v>
      </c>
      <c r="O172" s="13">
        <f t="shared" si="65"/>
        <v>1.8294674594114686</v>
      </c>
      <c r="P172" s="14">
        <f t="shared" si="58"/>
        <v>6</v>
      </c>
      <c r="Q172" s="15" t="str">
        <f t="shared" si="61"/>
        <v>11</v>
      </c>
      <c r="R172" s="15">
        <f t="shared" si="66"/>
        <v>111</v>
      </c>
      <c r="S172" s="7" t="str">
        <f t="shared" si="62"/>
        <v>12</v>
      </c>
      <c r="T172" s="7" t="str">
        <f t="shared" si="63"/>
        <v> 42</v>
      </c>
      <c r="U172" s="7" t="str">
        <f t="shared" si="64"/>
        <v>00</v>
      </c>
    </row>
    <row r="173" spans="1:21" ht="16.5" customHeight="1">
      <c r="A173" s="16">
        <v>60</v>
      </c>
      <c r="B173" s="16"/>
      <c r="C173" s="16"/>
      <c r="D173" s="16"/>
      <c r="E173" s="9" t="s">
        <v>923</v>
      </c>
      <c r="F173" s="10" t="s">
        <v>829</v>
      </c>
      <c r="G173" s="17">
        <v>8.8</v>
      </c>
      <c r="H173" s="9" t="s">
        <v>13</v>
      </c>
      <c r="I173" s="9" t="s">
        <v>291</v>
      </c>
      <c r="J173" s="9" t="s">
        <v>82</v>
      </c>
      <c r="K173" s="12"/>
      <c r="L173" s="9" t="str">
        <f t="shared" si="57"/>
        <v>May</v>
      </c>
      <c r="M173" s="13">
        <f t="shared" si="59"/>
        <v>2.5806480149670237</v>
      </c>
      <c r="N173" s="13">
        <f t="shared" si="60"/>
        <v>1.7056480149670237</v>
      </c>
      <c r="O173" s="13">
        <f t="shared" si="65"/>
        <v>1.8306480149670237</v>
      </c>
      <c r="P173" s="14">
        <f t="shared" si="58"/>
        <v>6</v>
      </c>
      <c r="Q173" s="15" t="str">
        <f t="shared" si="61"/>
        <v>11</v>
      </c>
      <c r="R173" s="15">
        <f t="shared" si="66"/>
        <v>111</v>
      </c>
      <c r="S173" s="7" t="str">
        <f t="shared" si="62"/>
        <v>12</v>
      </c>
      <c r="T173" s="7" t="str">
        <f t="shared" si="63"/>
        <v> 43</v>
      </c>
      <c r="U173" s="7" t="str">
        <f t="shared" si="64"/>
        <v>42</v>
      </c>
    </row>
    <row r="174" spans="1:21" ht="16.5" customHeight="1">
      <c r="A174" s="9" t="s">
        <v>249</v>
      </c>
      <c r="B174" s="9"/>
      <c r="C174" s="9"/>
      <c r="D174" s="9"/>
      <c r="E174" s="9" t="s">
        <v>498</v>
      </c>
      <c r="F174" s="10" t="s">
        <v>678</v>
      </c>
      <c r="G174" s="9" t="s">
        <v>500</v>
      </c>
      <c r="H174" s="11" t="s">
        <v>499</v>
      </c>
      <c r="I174" s="9" t="s">
        <v>291</v>
      </c>
      <c r="J174" s="9" t="s">
        <v>75</v>
      </c>
      <c r="K174" s="12" t="s">
        <v>332</v>
      </c>
      <c r="L174" s="9" t="str">
        <f t="shared" si="57"/>
        <v>May</v>
      </c>
      <c r="M174" s="13">
        <f t="shared" si="59"/>
        <v>2.5756827371892466</v>
      </c>
      <c r="N174" s="13">
        <f t="shared" si="60"/>
        <v>1.7006827371892466</v>
      </c>
      <c r="O174" s="13">
        <f t="shared" si="65"/>
        <v>1.8256827371892466</v>
      </c>
      <c r="P174" s="14">
        <f t="shared" si="58"/>
        <v>6</v>
      </c>
      <c r="Q174" s="15" t="str">
        <f t="shared" si="61"/>
        <v>11</v>
      </c>
      <c r="R174" s="15">
        <f t="shared" si="66"/>
        <v>111</v>
      </c>
      <c r="S174" s="7" t="str">
        <f t="shared" si="62"/>
        <v>12</v>
      </c>
      <c r="T174" s="7" t="str">
        <f t="shared" si="63"/>
        <v> 36</v>
      </c>
      <c r="U174" s="7" t="str">
        <f t="shared" si="64"/>
        <v>33</v>
      </c>
    </row>
    <row r="175" spans="1:21" ht="16.5" customHeight="1">
      <c r="A175" s="9" t="s">
        <v>250</v>
      </c>
      <c r="B175" s="9"/>
      <c r="C175" s="9"/>
      <c r="D175" s="9"/>
      <c r="E175" s="9" t="s">
        <v>501</v>
      </c>
      <c r="F175" s="10" t="s">
        <v>679</v>
      </c>
      <c r="G175" s="9" t="s">
        <v>503</v>
      </c>
      <c r="H175" s="11" t="s">
        <v>502</v>
      </c>
      <c r="I175" s="9" t="s">
        <v>291</v>
      </c>
      <c r="J175" s="9" t="s">
        <v>75</v>
      </c>
      <c r="K175" s="12" t="s">
        <v>332</v>
      </c>
      <c r="L175" s="9" t="str">
        <f t="shared" si="57"/>
        <v>May</v>
      </c>
      <c r="M175" s="13">
        <f t="shared" si="59"/>
        <v>2.575705885337394</v>
      </c>
      <c r="N175" s="13">
        <f t="shared" si="60"/>
        <v>1.7007058853373942</v>
      </c>
      <c r="O175" s="13">
        <f t="shared" si="65"/>
        <v>1.8257058853373942</v>
      </c>
      <c r="P175" s="14">
        <f t="shared" si="58"/>
        <v>6</v>
      </c>
      <c r="Q175" s="15" t="str">
        <f t="shared" si="61"/>
        <v>11</v>
      </c>
      <c r="R175" s="15">
        <f t="shared" si="66"/>
        <v>111</v>
      </c>
      <c r="S175" s="7" t="str">
        <f t="shared" si="62"/>
        <v>12</v>
      </c>
      <c r="T175" s="7" t="str">
        <f t="shared" si="63"/>
        <v> 36</v>
      </c>
      <c r="U175" s="7" t="str">
        <f t="shared" si="64"/>
        <v>35</v>
      </c>
    </row>
    <row r="176" spans="1:21" ht="16.5" customHeight="1">
      <c r="A176" s="16">
        <v>84</v>
      </c>
      <c r="B176" s="16"/>
      <c r="C176" s="16"/>
      <c r="D176" s="16"/>
      <c r="E176" s="9" t="s">
        <v>980</v>
      </c>
      <c r="F176" s="10" t="s">
        <v>852</v>
      </c>
      <c r="G176" s="17">
        <v>9.3</v>
      </c>
      <c r="H176" s="9" t="s">
        <v>1445</v>
      </c>
      <c r="I176" s="9" t="s">
        <v>291</v>
      </c>
      <c r="J176" s="9" t="s">
        <v>75</v>
      </c>
      <c r="K176" s="12"/>
      <c r="L176" s="9" t="str">
        <f t="shared" si="57"/>
        <v>May</v>
      </c>
      <c r="M176" s="13">
        <f t="shared" si="59"/>
        <v>2.567731348300357</v>
      </c>
      <c r="N176" s="13">
        <f t="shared" si="60"/>
        <v>1.6927313483003572</v>
      </c>
      <c r="O176" s="13">
        <f t="shared" si="65"/>
        <v>1.8177313483003572</v>
      </c>
      <c r="P176" s="14">
        <f t="shared" si="58"/>
        <v>6</v>
      </c>
      <c r="Q176" s="15" t="str">
        <f t="shared" si="61"/>
        <v>12</v>
      </c>
      <c r="R176" s="15">
        <f t="shared" si="66"/>
        <v>112</v>
      </c>
      <c r="S176" s="7" t="str">
        <f t="shared" si="62"/>
        <v>12</v>
      </c>
      <c r="T176" s="7" t="str">
        <f t="shared" si="63"/>
        <v> 25</v>
      </c>
      <c r="U176" s="7" t="str">
        <f t="shared" si="64"/>
        <v>06</v>
      </c>
    </row>
    <row r="177" spans="1:21" ht="16.5" customHeight="1">
      <c r="A177" s="16">
        <v>86</v>
      </c>
      <c r="B177" s="16"/>
      <c r="C177" s="16"/>
      <c r="D177" s="16"/>
      <c r="E177" s="9" t="s">
        <v>945</v>
      </c>
      <c r="F177" s="10" t="s">
        <v>854</v>
      </c>
      <c r="G177" s="17">
        <v>9.2</v>
      </c>
      <c r="H177" s="9" t="s">
        <v>1446</v>
      </c>
      <c r="I177" s="9" t="s">
        <v>291</v>
      </c>
      <c r="J177" s="9" t="s">
        <v>75</v>
      </c>
      <c r="K177" s="12"/>
      <c r="L177" s="9" t="str">
        <f t="shared" si="57"/>
        <v>May</v>
      </c>
      <c r="M177" s="13">
        <f t="shared" si="59"/>
        <v>2.568495237189246</v>
      </c>
      <c r="N177" s="13">
        <f t="shared" si="60"/>
        <v>1.693495237189246</v>
      </c>
      <c r="O177" s="13">
        <f t="shared" si="65"/>
        <v>1.818495237189246</v>
      </c>
      <c r="P177" s="14">
        <f t="shared" si="58"/>
        <v>6</v>
      </c>
      <c r="Q177" s="15" t="str">
        <f t="shared" si="61"/>
        <v>12</v>
      </c>
      <c r="R177" s="15">
        <f t="shared" si="66"/>
        <v>112</v>
      </c>
      <c r="S177" s="7" t="str">
        <f t="shared" si="62"/>
        <v>12</v>
      </c>
      <c r="T177" s="7" t="str">
        <f t="shared" si="63"/>
        <v> 26</v>
      </c>
      <c r="U177" s="7" t="str">
        <f t="shared" si="64"/>
        <v>12</v>
      </c>
    </row>
    <row r="178" spans="1:21" ht="16.5" customHeight="1">
      <c r="A178" s="16">
        <v>87</v>
      </c>
      <c r="B178" s="16"/>
      <c r="C178" s="16"/>
      <c r="D178" s="16"/>
      <c r="E178" s="9" t="s">
        <v>946</v>
      </c>
      <c r="F178" s="10" t="s">
        <v>855</v>
      </c>
      <c r="G178" s="17">
        <v>8.6</v>
      </c>
      <c r="H178" s="9" t="s">
        <v>1033</v>
      </c>
      <c r="I178" s="9" t="s">
        <v>291</v>
      </c>
      <c r="J178" s="9" t="s">
        <v>75</v>
      </c>
      <c r="K178" s="12" t="s">
        <v>185</v>
      </c>
      <c r="L178" s="9" t="str">
        <f t="shared" si="57"/>
        <v>May</v>
      </c>
      <c r="M178" s="13">
        <f t="shared" si="59"/>
        <v>2.5716896816336905</v>
      </c>
      <c r="N178" s="13">
        <f t="shared" si="60"/>
        <v>1.6966896816336905</v>
      </c>
      <c r="O178" s="13">
        <f t="shared" si="65"/>
        <v>1.8216896816336905</v>
      </c>
      <c r="P178" s="14">
        <f t="shared" si="58"/>
        <v>6</v>
      </c>
      <c r="Q178" s="15" t="str">
        <f t="shared" si="61"/>
        <v>12</v>
      </c>
      <c r="R178" s="15">
        <f t="shared" si="66"/>
        <v>112</v>
      </c>
      <c r="S178" s="7" t="str">
        <f t="shared" si="62"/>
        <v>12</v>
      </c>
      <c r="T178" s="7" t="str">
        <f t="shared" si="63"/>
        <v> 30</v>
      </c>
      <c r="U178" s="7" t="str">
        <f t="shared" si="64"/>
        <v>48</v>
      </c>
    </row>
    <row r="179" spans="1:21" ht="16.5" customHeight="1">
      <c r="A179" s="16">
        <v>89</v>
      </c>
      <c r="B179" s="16"/>
      <c r="C179" s="16"/>
      <c r="D179" s="16"/>
      <c r="E179" s="9" t="s">
        <v>947</v>
      </c>
      <c r="F179" s="10" t="s">
        <v>857</v>
      </c>
      <c r="G179" s="17">
        <v>9.8</v>
      </c>
      <c r="H179" s="9" t="s">
        <v>170</v>
      </c>
      <c r="I179" s="9" t="s">
        <v>291</v>
      </c>
      <c r="J179" s="9" t="s">
        <v>75</v>
      </c>
      <c r="K179" s="12"/>
      <c r="L179" s="9" t="str">
        <f t="shared" si="57"/>
        <v>May</v>
      </c>
      <c r="M179" s="13">
        <f t="shared" si="59"/>
        <v>2.575092459411468</v>
      </c>
      <c r="N179" s="13">
        <f t="shared" si="60"/>
        <v>1.7000924594114681</v>
      </c>
      <c r="O179" s="13">
        <f t="shared" si="65"/>
        <v>1.8250924594114681</v>
      </c>
      <c r="P179" s="14">
        <f t="shared" si="58"/>
        <v>6</v>
      </c>
      <c r="Q179" s="15" t="str">
        <f t="shared" si="61"/>
        <v>12</v>
      </c>
      <c r="R179" s="15">
        <f t="shared" si="66"/>
        <v>112</v>
      </c>
      <c r="S179" s="7" t="str">
        <f t="shared" si="62"/>
        <v>12</v>
      </c>
      <c r="T179" s="7" t="str">
        <f t="shared" si="63"/>
        <v> 35</v>
      </c>
      <c r="U179" s="7" t="str">
        <f t="shared" si="64"/>
        <v>42</v>
      </c>
    </row>
    <row r="180" spans="1:21" ht="16.5" customHeight="1">
      <c r="A180" s="9" t="s">
        <v>245</v>
      </c>
      <c r="B180" s="9"/>
      <c r="C180" s="9"/>
      <c r="D180" s="9"/>
      <c r="E180" s="9" t="s">
        <v>489</v>
      </c>
      <c r="F180" s="10" t="s">
        <v>627</v>
      </c>
      <c r="G180" s="9"/>
      <c r="H180" s="11"/>
      <c r="I180" s="9" t="s">
        <v>304</v>
      </c>
      <c r="J180" s="9" t="s">
        <v>75</v>
      </c>
      <c r="K180" s="12"/>
      <c r="L180" s="9" t="str">
        <f t="shared" si="57"/>
        <v>May</v>
      </c>
      <c r="M180" s="13">
        <f t="shared" si="59"/>
        <v>2.5677082001522096</v>
      </c>
      <c r="N180" s="13">
        <f t="shared" si="60"/>
        <v>1.6927082001522096</v>
      </c>
      <c r="O180" s="13">
        <f t="shared" si="65"/>
        <v>1.8177082001522096</v>
      </c>
      <c r="P180" s="14">
        <f t="shared" si="58"/>
        <v>6</v>
      </c>
      <c r="Q180" s="15" t="str">
        <f t="shared" si="61"/>
        <v>12</v>
      </c>
      <c r="R180" s="15">
        <f t="shared" si="66"/>
        <v>112</v>
      </c>
      <c r="S180" s="7" t="str">
        <f t="shared" si="62"/>
        <v>12</v>
      </c>
      <c r="T180" s="7" t="str">
        <f t="shared" si="63"/>
        <v> 25</v>
      </c>
      <c r="U180" s="7" t="str">
        <f t="shared" si="64"/>
        <v>04</v>
      </c>
    </row>
    <row r="181" spans="1:21" ht="16.5" customHeight="1">
      <c r="A181" s="16">
        <v>90</v>
      </c>
      <c r="B181" s="16"/>
      <c r="C181" s="16"/>
      <c r="D181" s="16"/>
      <c r="E181" s="9" t="s">
        <v>948</v>
      </c>
      <c r="F181" s="10" t="s">
        <v>858</v>
      </c>
      <c r="G181" s="17">
        <v>9.5</v>
      </c>
      <c r="H181" s="9" t="s">
        <v>1447</v>
      </c>
      <c r="I181" s="9" t="s">
        <v>291</v>
      </c>
      <c r="J181" s="9" t="s">
        <v>75</v>
      </c>
      <c r="K181" s="12"/>
      <c r="L181" s="9" t="str">
        <f t="shared" si="57"/>
        <v>May</v>
      </c>
      <c r="M181" s="13">
        <f t="shared" si="59"/>
        <v>2.5758563483003574</v>
      </c>
      <c r="N181" s="13">
        <f t="shared" si="60"/>
        <v>1.7008563483003574</v>
      </c>
      <c r="O181" s="13">
        <f t="shared" si="65"/>
        <v>1.8258563483003574</v>
      </c>
      <c r="P181" s="14">
        <f t="shared" si="58"/>
        <v>6</v>
      </c>
      <c r="Q181" s="15" t="str">
        <f t="shared" si="61"/>
        <v>13</v>
      </c>
      <c r="R181" s="15">
        <f t="shared" si="66"/>
        <v>113</v>
      </c>
      <c r="S181" s="7" t="str">
        <f t="shared" si="62"/>
        <v>12</v>
      </c>
      <c r="T181" s="7" t="str">
        <f t="shared" si="63"/>
        <v> 36</v>
      </c>
      <c r="U181" s="7" t="str">
        <f t="shared" si="64"/>
        <v>48</v>
      </c>
    </row>
    <row r="182" spans="1:21" ht="16.5" customHeight="1">
      <c r="A182" s="16">
        <v>88</v>
      </c>
      <c r="B182" s="16"/>
      <c r="C182" s="16"/>
      <c r="D182" s="16"/>
      <c r="E182" s="9" t="s">
        <v>981</v>
      </c>
      <c r="F182" s="10" t="s">
        <v>856</v>
      </c>
      <c r="G182" s="17">
        <v>9.5</v>
      </c>
      <c r="H182" s="9" t="s">
        <v>1448</v>
      </c>
      <c r="I182" s="9" t="s">
        <v>291</v>
      </c>
      <c r="J182" s="9" t="s">
        <v>79</v>
      </c>
      <c r="K182" s="12"/>
      <c r="L182" s="9" t="str">
        <f t="shared" si="57"/>
        <v>May</v>
      </c>
      <c r="M182" s="13">
        <f t="shared" si="59"/>
        <v>2.572523014967024</v>
      </c>
      <c r="N182" s="13">
        <f t="shared" si="60"/>
        <v>1.697523014967024</v>
      </c>
      <c r="O182" s="13">
        <f t="shared" si="65"/>
        <v>1.822523014967024</v>
      </c>
      <c r="P182" s="14">
        <f t="shared" si="58"/>
        <v>6</v>
      </c>
      <c r="Q182" s="15" t="str">
        <f t="shared" si="61"/>
        <v>14</v>
      </c>
      <c r="R182" s="15">
        <f t="shared" si="66"/>
        <v>114</v>
      </c>
      <c r="S182" s="7" t="str">
        <f t="shared" si="62"/>
        <v>12</v>
      </c>
      <c r="T182" s="7" t="str">
        <f t="shared" si="63"/>
        <v> 32</v>
      </c>
      <c r="U182" s="7" t="str">
        <f t="shared" si="64"/>
        <v>00</v>
      </c>
    </row>
    <row r="183" spans="1:21" ht="16.5" customHeight="1">
      <c r="A183" s="16">
        <v>91</v>
      </c>
      <c r="B183" s="16"/>
      <c r="C183" s="16"/>
      <c r="D183" s="16"/>
      <c r="E183" s="9" t="s">
        <v>949</v>
      </c>
      <c r="F183" s="10" t="s">
        <v>859</v>
      </c>
      <c r="G183" s="17">
        <v>10.2</v>
      </c>
      <c r="H183" s="9" t="s">
        <v>1449</v>
      </c>
      <c r="I183" s="9" t="s">
        <v>291</v>
      </c>
      <c r="J183" s="9" t="s">
        <v>79</v>
      </c>
      <c r="K183" s="12"/>
      <c r="L183" s="9" t="str">
        <f t="shared" si="57"/>
        <v>May</v>
      </c>
      <c r="M183" s="13">
        <f t="shared" si="59"/>
        <v>2.574884126078135</v>
      </c>
      <c r="N183" s="13">
        <f t="shared" si="60"/>
        <v>1.699884126078135</v>
      </c>
      <c r="O183" s="13">
        <f t="shared" si="65"/>
        <v>1.824884126078135</v>
      </c>
      <c r="P183" s="14">
        <f t="shared" si="58"/>
        <v>6</v>
      </c>
      <c r="Q183" s="15" t="str">
        <f t="shared" si="61"/>
        <v>14</v>
      </c>
      <c r="R183" s="15">
        <f t="shared" si="66"/>
        <v>114</v>
      </c>
      <c r="S183" s="7" t="str">
        <f t="shared" si="62"/>
        <v>12</v>
      </c>
      <c r="T183" s="7" t="str">
        <f t="shared" si="63"/>
        <v> 35</v>
      </c>
      <c r="U183" s="7" t="str">
        <f t="shared" si="64"/>
        <v>24</v>
      </c>
    </row>
    <row r="184" spans="1:21" ht="16.5" customHeight="1">
      <c r="A184" s="16">
        <v>98</v>
      </c>
      <c r="B184" s="16"/>
      <c r="C184" s="16"/>
      <c r="D184" s="16"/>
      <c r="E184" s="9" t="s">
        <v>954</v>
      </c>
      <c r="F184" s="10" t="s">
        <v>865</v>
      </c>
      <c r="G184" s="17">
        <v>10.1</v>
      </c>
      <c r="H184" s="9" t="s">
        <v>1450</v>
      </c>
      <c r="I184" s="9" t="s">
        <v>291</v>
      </c>
      <c r="J184" s="9" t="s">
        <v>79</v>
      </c>
      <c r="K184" s="12"/>
      <c r="L184" s="9" t="str">
        <f t="shared" si="57"/>
        <v>May</v>
      </c>
      <c r="M184" s="13">
        <f t="shared" si="59"/>
        <v>2.5598841260781353</v>
      </c>
      <c r="N184" s="13">
        <f t="shared" si="60"/>
        <v>1.6848841260781353</v>
      </c>
      <c r="O184" s="13">
        <f t="shared" si="65"/>
        <v>1.8098841260781353</v>
      </c>
      <c r="P184" s="14">
        <f t="shared" si="58"/>
        <v>6</v>
      </c>
      <c r="Q184" s="15" t="str">
        <f t="shared" si="61"/>
        <v>14</v>
      </c>
      <c r="R184" s="15">
        <f t="shared" si="66"/>
        <v>114</v>
      </c>
      <c r="S184" s="7" t="str">
        <f t="shared" si="62"/>
        <v>12</v>
      </c>
      <c r="T184" s="7" t="str">
        <f t="shared" si="63"/>
        <v> 13</v>
      </c>
      <c r="U184" s="7" t="str">
        <f t="shared" si="64"/>
        <v>48</v>
      </c>
    </row>
    <row r="185" spans="1:21" ht="16.5" customHeight="1">
      <c r="A185" s="16">
        <v>99</v>
      </c>
      <c r="B185" s="16"/>
      <c r="C185" s="16"/>
      <c r="D185" s="16"/>
      <c r="E185" s="9" t="s">
        <v>955</v>
      </c>
      <c r="F185" s="10" t="s">
        <v>856</v>
      </c>
      <c r="G185" s="17">
        <v>9.8</v>
      </c>
      <c r="H185" s="9" t="s">
        <v>1451</v>
      </c>
      <c r="I185" s="9" t="s">
        <v>291</v>
      </c>
      <c r="J185" s="9" t="s">
        <v>79</v>
      </c>
      <c r="K185" s="12"/>
      <c r="L185" s="9" t="str">
        <f t="shared" si="57"/>
        <v>May</v>
      </c>
      <c r="M185" s="13">
        <f t="shared" si="59"/>
        <v>2.5633563483003576</v>
      </c>
      <c r="N185" s="13">
        <f t="shared" si="60"/>
        <v>1.6883563483003576</v>
      </c>
      <c r="O185" s="13">
        <f t="shared" si="65"/>
        <v>1.8133563483003576</v>
      </c>
      <c r="P185" s="14">
        <f t="shared" si="58"/>
        <v>6</v>
      </c>
      <c r="Q185" s="15" t="str">
        <f t="shared" si="61"/>
        <v>14</v>
      </c>
      <c r="R185" s="15">
        <f t="shared" si="66"/>
        <v>114</v>
      </c>
      <c r="S185" s="7" t="str">
        <f t="shared" si="62"/>
        <v>12</v>
      </c>
      <c r="T185" s="7" t="str">
        <f t="shared" si="63"/>
        <v> 18</v>
      </c>
      <c r="U185" s="7" t="str">
        <f t="shared" si="64"/>
        <v>48</v>
      </c>
    </row>
    <row r="186" spans="1:21" ht="16.5" customHeight="1">
      <c r="A186" s="16">
        <v>100</v>
      </c>
      <c r="B186" s="16"/>
      <c r="C186" s="16"/>
      <c r="D186" s="16"/>
      <c r="E186" s="9" t="s">
        <v>956</v>
      </c>
      <c r="F186" s="10" t="s">
        <v>866</v>
      </c>
      <c r="G186" s="17">
        <v>9.4</v>
      </c>
      <c r="H186" s="9" t="s">
        <v>13</v>
      </c>
      <c r="I186" s="9" t="s">
        <v>291</v>
      </c>
      <c r="J186" s="9" t="s">
        <v>79</v>
      </c>
      <c r="K186" s="12"/>
      <c r="L186" s="9" t="str">
        <f t="shared" si="57"/>
        <v>May</v>
      </c>
      <c r="M186" s="13">
        <f t="shared" si="59"/>
        <v>2.5662035705225796</v>
      </c>
      <c r="N186" s="13">
        <f t="shared" si="60"/>
        <v>1.6912035705225796</v>
      </c>
      <c r="O186" s="13">
        <f t="shared" si="65"/>
        <v>1.8162035705225796</v>
      </c>
      <c r="P186" s="14">
        <f t="shared" si="58"/>
        <v>6</v>
      </c>
      <c r="Q186" s="15" t="str">
        <f t="shared" si="61"/>
        <v>15</v>
      </c>
      <c r="R186" s="15">
        <f t="shared" si="66"/>
        <v>115</v>
      </c>
      <c r="S186" s="7" t="str">
        <f t="shared" si="62"/>
        <v>12</v>
      </c>
      <c r="T186" s="7" t="str">
        <f t="shared" si="63"/>
        <v> 22</v>
      </c>
      <c r="U186" s="7" t="str">
        <f t="shared" si="64"/>
        <v>54</v>
      </c>
    </row>
    <row r="187" spans="1:21" ht="16.5" customHeight="1">
      <c r="A187" s="16">
        <v>53</v>
      </c>
      <c r="B187" s="16"/>
      <c r="C187" s="16"/>
      <c r="D187" s="16"/>
      <c r="E187" s="9" t="s">
        <v>919</v>
      </c>
      <c r="F187" s="10" t="s">
        <v>822</v>
      </c>
      <c r="G187" s="17">
        <v>7.7</v>
      </c>
      <c r="H187" s="9" t="s">
        <v>1452</v>
      </c>
      <c r="I187" s="9" t="s">
        <v>288</v>
      </c>
      <c r="J187" s="9" t="s">
        <v>79</v>
      </c>
      <c r="K187" s="12"/>
      <c r="L187" s="9" t="str">
        <f t="shared" si="57"/>
        <v>May</v>
      </c>
      <c r="M187" s="13">
        <f t="shared" si="59"/>
        <v>2.600925792744802</v>
      </c>
      <c r="N187" s="13">
        <f t="shared" si="60"/>
        <v>1.725925792744802</v>
      </c>
      <c r="O187" s="13">
        <f t="shared" si="65"/>
        <v>1.850925792744802</v>
      </c>
      <c r="P187" s="14">
        <f t="shared" si="58"/>
        <v>6</v>
      </c>
      <c r="Q187" s="15" t="str">
        <f t="shared" si="61"/>
        <v>18</v>
      </c>
      <c r="R187" s="15">
        <f t="shared" si="66"/>
        <v>118</v>
      </c>
      <c r="S187" s="7" t="str">
        <f t="shared" si="62"/>
        <v>13</v>
      </c>
      <c r="T187" s="7" t="str">
        <f t="shared" si="63"/>
        <v> 12</v>
      </c>
      <c r="U187" s="7" t="str">
        <f t="shared" si="64"/>
        <v>54</v>
      </c>
    </row>
    <row r="188" spans="1:21" ht="16.5" customHeight="1">
      <c r="A188" s="16">
        <v>85</v>
      </c>
      <c r="B188" s="16"/>
      <c r="C188" s="16"/>
      <c r="D188" s="16"/>
      <c r="E188" s="9" t="s">
        <v>944</v>
      </c>
      <c r="F188" s="10" t="s">
        <v>853</v>
      </c>
      <c r="G188" s="17">
        <v>9.2</v>
      </c>
      <c r="H188" s="9" t="s">
        <v>1453</v>
      </c>
      <c r="I188" s="9" t="s">
        <v>291</v>
      </c>
      <c r="J188" s="9" t="s">
        <v>79</v>
      </c>
      <c r="K188" s="12"/>
      <c r="L188" s="9" t="str">
        <f t="shared" si="57"/>
        <v>May</v>
      </c>
      <c r="M188" s="13">
        <f t="shared" si="59"/>
        <v>2.567939681633691</v>
      </c>
      <c r="N188" s="13">
        <f t="shared" si="60"/>
        <v>1.6929396816336908</v>
      </c>
      <c r="O188" s="13">
        <f t="shared" si="65"/>
        <v>1.8179396816336908</v>
      </c>
      <c r="P188" s="14">
        <f t="shared" si="58"/>
        <v>6</v>
      </c>
      <c r="Q188" s="15" t="str">
        <f t="shared" si="61"/>
        <v>18</v>
      </c>
      <c r="R188" s="15">
        <f t="shared" si="66"/>
        <v>118</v>
      </c>
      <c r="S188" s="7" t="str">
        <f t="shared" si="62"/>
        <v>12</v>
      </c>
      <c r="T188" s="7" t="str">
        <f t="shared" si="63"/>
        <v> 25</v>
      </c>
      <c r="U188" s="7" t="str">
        <f t="shared" si="64"/>
        <v>24</v>
      </c>
    </row>
    <row r="189" spans="1:21" ht="16.5" customHeight="1">
      <c r="A189" s="9" t="s">
        <v>1314</v>
      </c>
      <c r="B189" s="9"/>
      <c r="C189" s="9"/>
      <c r="D189" s="9"/>
      <c r="E189" s="9" t="s">
        <v>1309</v>
      </c>
      <c r="F189" s="10" t="s">
        <v>1310</v>
      </c>
      <c r="G189" s="9" t="s">
        <v>1311</v>
      </c>
      <c r="H189" s="11" t="s">
        <v>1312</v>
      </c>
      <c r="I189" s="6" t="s">
        <v>1103</v>
      </c>
      <c r="J189" s="9" t="s">
        <v>79</v>
      </c>
      <c r="K189" s="12" t="s">
        <v>1313</v>
      </c>
      <c r="L189" s="9" t="str">
        <f t="shared" si="57"/>
        <v>May</v>
      </c>
      <c r="M189" s="13">
        <f t="shared" si="59"/>
        <v>2.574675792744802</v>
      </c>
      <c r="N189" s="13">
        <f t="shared" si="60"/>
        <v>1.6996757927448018</v>
      </c>
      <c r="O189" s="13">
        <f t="shared" si="65"/>
        <v>1.8246757927448018</v>
      </c>
      <c r="P189" s="14">
        <f t="shared" si="58"/>
        <v>6</v>
      </c>
      <c r="Q189" s="15" t="str">
        <f t="shared" si="61"/>
        <v>18</v>
      </c>
      <c r="R189" s="15">
        <f t="shared" si="66"/>
        <v>118</v>
      </c>
      <c r="S189" s="7" t="str">
        <f t="shared" si="62"/>
        <v>12</v>
      </c>
      <c r="T189" s="7" t="str">
        <f t="shared" si="63"/>
        <v> 35</v>
      </c>
      <c r="U189" s="7" t="str">
        <f t="shared" si="64"/>
        <v>06</v>
      </c>
    </row>
    <row r="190" spans="1:21" ht="16.5" customHeight="1">
      <c r="A190" s="16">
        <v>64</v>
      </c>
      <c r="B190" s="16"/>
      <c r="C190" s="16"/>
      <c r="D190" s="16"/>
      <c r="E190" s="9" t="s">
        <v>927</v>
      </c>
      <c r="F190" s="10" t="s">
        <v>833</v>
      </c>
      <c r="G190" s="17">
        <v>8.5</v>
      </c>
      <c r="H190" s="9" t="s">
        <v>1454</v>
      </c>
      <c r="I190" s="6" t="s">
        <v>291</v>
      </c>
      <c r="J190" s="9" t="s">
        <v>79</v>
      </c>
      <c r="K190" s="12" t="s">
        <v>84</v>
      </c>
      <c r="L190" s="9" t="str">
        <f t="shared" si="57"/>
        <v>May</v>
      </c>
      <c r="M190" s="13">
        <f t="shared" si="59"/>
        <v>2.5896757927448015</v>
      </c>
      <c r="N190" s="13">
        <f t="shared" si="60"/>
        <v>1.7146757927448015</v>
      </c>
      <c r="O190" s="13">
        <f t="shared" si="65"/>
        <v>1.8396757927448015</v>
      </c>
      <c r="P190" s="14">
        <f t="shared" si="58"/>
        <v>6</v>
      </c>
      <c r="Q190" s="15" t="str">
        <f t="shared" si="61"/>
        <v>21</v>
      </c>
      <c r="R190" s="15">
        <f t="shared" si="66"/>
        <v>121</v>
      </c>
      <c r="S190" s="7" t="str">
        <f t="shared" si="62"/>
        <v>12</v>
      </c>
      <c r="T190" s="7" t="str">
        <f t="shared" si="63"/>
        <v> 56</v>
      </c>
      <c r="U190" s="7" t="str">
        <f t="shared" si="64"/>
        <v>42</v>
      </c>
    </row>
    <row r="191" spans="1:21" ht="16.5" customHeight="1">
      <c r="A191" s="9" t="s">
        <v>248</v>
      </c>
      <c r="B191" s="9"/>
      <c r="C191" s="9"/>
      <c r="D191" s="9"/>
      <c r="E191" s="9" t="s">
        <v>495</v>
      </c>
      <c r="F191" s="10" t="s">
        <v>677</v>
      </c>
      <c r="G191" s="9" t="s">
        <v>497</v>
      </c>
      <c r="H191" s="11" t="s">
        <v>496</v>
      </c>
      <c r="I191" s="9" t="s">
        <v>291</v>
      </c>
      <c r="J191" s="9" t="s">
        <v>79</v>
      </c>
      <c r="K191" s="12" t="s">
        <v>331</v>
      </c>
      <c r="L191" s="9" t="str">
        <f t="shared" si="57"/>
        <v>May</v>
      </c>
      <c r="M191" s="13">
        <f t="shared" si="59"/>
        <v>2.5755322742262834</v>
      </c>
      <c r="N191" s="13">
        <f t="shared" si="60"/>
        <v>1.7005322742262834</v>
      </c>
      <c r="O191" s="13">
        <f t="shared" si="65"/>
        <v>1.8255322742262834</v>
      </c>
      <c r="P191" s="14">
        <f t="shared" si="58"/>
        <v>6</v>
      </c>
      <c r="Q191" s="15" t="str">
        <f t="shared" si="61"/>
        <v>25</v>
      </c>
      <c r="R191" s="15">
        <f t="shared" si="66"/>
        <v>125</v>
      </c>
      <c r="S191" s="7" t="str">
        <f t="shared" si="62"/>
        <v>12</v>
      </c>
      <c r="T191" s="7" t="str">
        <f t="shared" si="63"/>
        <v> 36</v>
      </c>
      <c r="U191" s="7" t="str">
        <f t="shared" si="64"/>
        <v>20</v>
      </c>
    </row>
    <row r="192" spans="1:21" ht="16.5" customHeight="1">
      <c r="A192" s="16" t="s">
        <v>179</v>
      </c>
      <c r="B192" s="16"/>
      <c r="C192" s="16"/>
      <c r="D192" s="16"/>
      <c r="E192" s="9" t="s">
        <v>180</v>
      </c>
      <c r="F192" s="10" t="s">
        <v>181</v>
      </c>
      <c r="G192" s="19"/>
      <c r="H192" s="9" t="s">
        <v>1430</v>
      </c>
      <c r="I192" s="9" t="s">
        <v>291</v>
      </c>
      <c r="J192" s="9" t="s">
        <v>1429</v>
      </c>
      <c r="K192" s="12" t="s">
        <v>182</v>
      </c>
      <c r="L192" s="9" t="str">
        <f t="shared" si="57"/>
        <v>May</v>
      </c>
      <c r="M192" s="13">
        <f aca="true" t="shared" si="67" ref="M192:M223">N192-3/24+1</f>
        <v>2.6302197742262834</v>
      </c>
      <c r="N192" s="13">
        <f aca="true" t="shared" si="68" ref="N192:N223">transtime(S192,T192,U192,$E$2)</f>
        <v>1.7552197742262834</v>
      </c>
      <c r="O192" s="13">
        <f t="shared" si="65"/>
        <v>1.8802197742262834</v>
      </c>
      <c r="P192" s="14">
        <f t="shared" si="58"/>
        <v>6</v>
      </c>
      <c r="Q192" s="15" t="str">
        <f aca="true" t="shared" si="69" ref="Q192:Q223">IF(LEFT(F192,1)&lt;&gt;"-",LEFT(F192,2),LEFT(F192,3))</f>
        <v>26</v>
      </c>
      <c r="R192" s="15">
        <f t="shared" si="66"/>
        <v>126</v>
      </c>
      <c r="S192" s="7" t="str">
        <f aca="true" t="shared" si="70" ref="S192:S223">LEFT(E192,2)</f>
        <v>13</v>
      </c>
      <c r="T192" s="7" t="str">
        <f aca="true" t="shared" si="71" ref="T192:T223">MID(E192,4,3)</f>
        <v> 55</v>
      </c>
      <c r="U192" s="7" t="str">
        <f aca="true" t="shared" si="72" ref="U192:U223">MID(E192,9,2)</f>
        <v>05</v>
      </c>
    </row>
    <row r="193" spans="1:21" ht="16.5" customHeight="1">
      <c r="A193" s="9" t="s">
        <v>1049</v>
      </c>
      <c r="B193" s="9"/>
      <c r="C193" s="9"/>
      <c r="D193" s="9"/>
      <c r="E193" s="9" t="s">
        <v>486</v>
      </c>
      <c r="F193" s="10" t="s">
        <v>628</v>
      </c>
      <c r="G193" s="9" t="s">
        <v>488</v>
      </c>
      <c r="H193" s="11" t="s">
        <v>487</v>
      </c>
      <c r="I193" s="9" t="s">
        <v>290</v>
      </c>
      <c r="J193" s="9" t="s">
        <v>79</v>
      </c>
      <c r="K193" s="12" t="s">
        <v>329</v>
      </c>
      <c r="L193" s="9" t="str">
        <f t="shared" si="57"/>
        <v>May</v>
      </c>
      <c r="M193" s="13">
        <f t="shared" si="67"/>
        <v>2.567661903855913</v>
      </c>
      <c r="N193" s="13">
        <f t="shared" si="68"/>
        <v>1.692661903855913</v>
      </c>
      <c r="O193" s="13">
        <f t="shared" si="65"/>
        <v>1.817661903855913</v>
      </c>
      <c r="P193" s="14">
        <f t="shared" si="58"/>
        <v>6</v>
      </c>
      <c r="Q193" s="15" t="str">
        <f t="shared" si="69"/>
        <v>26</v>
      </c>
      <c r="R193" s="15">
        <f t="shared" si="66"/>
        <v>126</v>
      </c>
      <c r="S193" s="7" t="str">
        <f t="shared" si="70"/>
        <v>12</v>
      </c>
      <c r="T193" s="7" t="str">
        <f t="shared" si="71"/>
        <v> 25</v>
      </c>
      <c r="U193" s="7" t="str">
        <f t="shared" si="72"/>
        <v>00</v>
      </c>
    </row>
    <row r="194" spans="1:21" ht="16.5" customHeight="1">
      <c r="A194" s="9" t="s">
        <v>254</v>
      </c>
      <c r="B194" s="9"/>
      <c r="C194" s="9"/>
      <c r="D194" s="9"/>
      <c r="E194" s="9" t="s">
        <v>512</v>
      </c>
      <c r="F194" s="10" t="s">
        <v>614</v>
      </c>
      <c r="G194" s="19" t="s">
        <v>438</v>
      </c>
      <c r="H194" s="11" t="s">
        <v>513</v>
      </c>
      <c r="I194" s="9" t="s">
        <v>293</v>
      </c>
      <c r="J194" s="9" t="s">
        <v>79</v>
      </c>
      <c r="K194" s="12" t="s">
        <v>333</v>
      </c>
      <c r="L194" s="9" t="str">
        <f t="shared" si="57"/>
        <v>May</v>
      </c>
      <c r="M194" s="13">
        <f t="shared" si="67"/>
        <v>2.5918285705225794</v>
      </c>
      <c r="N194" s="13">
        <f t="shared" si="68"/>
        <v>1.7168285705225794</v>
      </c>
      <c r="O194" s="13">
        <f t="shared" si="65"/>
        <v>1.8418285705225794</v>
      </c>
      <c r="P194" s="14">
        <f t="shared" si="58"/>
        <v>6</v>
      </c>
      <c r="Q194" s="15" t="str">
        <f t="shared" si="69"/>
        <v>27</v>
      </c>
      <c r="R194" s="15">
        <f t="shared" si="66"/>
        <v>127</v>
      </c>
      <c r="S194" s="7" t="str">
        <f t="shared" si="70"/>
        <v>12</v>
      </c>
      <c r="T194" s="7" t="str">
        <f t="shared" si="71"/>
        <v> 59</v>
      </c>
      <c r="U194" s="7" t="str">
        <f t="shared" si="72"/>
        <v>48</v>
      </c>
    </row>
    <row r="195" spans="1:21" ht="16.5" customHeight="1">
      <c r="A195" s="16">
        <v>3</v>
      </c>
      <c r="B195" s="16"/>
      <c r="C195" s="16"/>
      <c r="D195" s="16"/>
      <c r="E195" s="9" t="s">
        <v>878</v>
      </c>
      <c r="F195" s="10" t="s">
        <v>722</v>
      </c>
      <c r="G195" s="17">
        <v>6.3</v>
      </c>
      <c r="H195" s="9" t="s">
        <v>1455</v>
      </c>
      <c r="I195" s="6" t="s">
        <v>288</v>
      </c>
      <c r="J195" s="9" t="s">
        <v>6</v>
      </c>
      <c r="K195" s="12"/>
      <c r="L195" s="9" t="str">
        <f t="shared" si="57"/>
        <v>May</v>
      </c>
      <c r="M195" s="13">
        <f t="shared" si="67"/>
        <v>2.621273014967024</v>
      </c>
      <c r="N195" s="13">
        <f t="shared" si="68"/>
        <v>1.746273014967024</v>
      </c>
      <c r="O195" s="13">
        <f t="shared" si="65"/>
        <v>1.871273014967024</v>
      </c>
      <c r="P195" s="14">
        <f t="shared" si="58"/>
        <v>6</v>
      </c>
      <c r="Q195" s="15" t="str">
        <f t="shared" si="69"/>
        <v>28</v>
      </c>
      <c r="R195" s="15">
        <f t="shared" si="66"/>
        <v>128</v>
      </c>
      <c r="S195" s="7" t="str">
        <f t="shared" si="70"/>
        <v>13</v>
      </c>
      <c r="T195" s="7" t="str">
        <f t="shared" si="71"/>
        <v> 42</v>
      </c>
      <c r="U195" s="7" t="str">
        <f t="shared" si="72"/>
        <v>12</v>
      </c>
    </row>
    <row r="196" spans="1:21" ht="16.5" customHeight="1">
      <c r="A196" s="9" t="s">
        <v>251</v>
      </c>
      <c r="B196" s="9"/>
      <c r="C196" s="9"/>
      <c r="D196" s="9"/>
      <c r="E196" s="9" t="s">
        <v>504</v>
      </c>
      <c r="F196" s="10" t="s">
        <v>681</v>
      </c>
      <c r="G196" s="9" t="s">
        <v>459</v>
      </c>
      <c r="H196" s="11" t="s">
        <v>505</v>
      </c>
      <c r="I196" s="9" t="s">
        <v>291</v>
      </c>
      <c r="J196" s="9" t="s">
        <v>6</v>
      </c>
      <c r="K196" s="12"/>
      <c r="L196" s="9" t="str">
        <f t="shared" si="57"/>
        <v>May</v>
      </c>
      <c r="M196" s="13">
        <f t="shared" si="67"/>
        <v>2.5795947742262832</v>
      </c>
      <c r="N196" s="13">
        <f t="shared" si="68"/>
        <v>1.7045947742262832</v>
      </c>
      <c r="O196" s="13">
        <f t="shared" si="65"/>
        <v>1.8295947742262832</v>
      </c>
      <c r="P196" s="14">
        <f t="shared" si="58"/>
        <v>6</v>
      </c>
      <c r="Q196" s="15" t="str">
        <f t="shared" si="69"/>
        <v>32</v>
      </c>
      <c r="R196" s="15">
        <f t="shared" si="66"/>
        <v>132</v>
      </c>
      <c r="S196" s="7" t="str">
        <f t="shared" si="70"/>
        <v>12</v>
      </c>
      <c r="T196" s="7" t="str">
        <f t="shared" si="71"/>
        <v> 42</v>
      </c>
      <c r="U196" s="7" t="str">
        <f t="shared" si="72"/>
        <v>11</v>
      </c>
    </row>
    <row r="197" spans="1:21" ht="16.5" customHeight="1">
      <c r="A197" s="9" t="s">
        <v>252</v>
      </c>
      <c r="B197" s="9"/>
      <c r="C197" s="9"/>
      <c r="D197" s="9"/>
      <c r="E197" s="9" t="s">
        <v>506</v>
      </c>
      <c r="F197" s="10" t="s">
        <v>682</v>
      </c>
      <c r="G197" s="9" t="s">
        <v>508</v>
      </c>
      <c r="H197" s="11" t="s">
        <v>507</v>
      </c>
      <c r="I197" s="9" t="s">
        <v>291</v>
      </c>
      <c r="J197" s="9" t="s">
        <v>6</v>
      </c>
      <c r="K197" s="12"/>
      <c r="L197" s="9" t="str">
        <f t="shared" si="57"/>
        <v>May</v>
      </c>
      <c r="M197" s="13">
        <f t="shared" si="67"/>
        <v>2.580833200152209</v>
      </c>
      <c r="N197" s="13">
        <f t="shared" si="68"/>
        <v>1.7058332001522092</v>
      </c>
      <c r="O197" s="13">
        <f t="shared" si="65"/>
        <v>1.8308332001522092</v>
      </c>
      <c r="P197" s="14">
        <f t="shared" si="58"/>
        <v>6</v>
      </c>
      <c r="Q197" s="15" t="str">
        <f t="shared" si="69"/>
        <v>32</v>
      </c>
      <c r="R197" s="15">
        <f t="shared" si="66"/>
        <v>132</v>
      </c>
      <c r="S197" s="7" t="str">
        <f t="shared" si="70"/>
        <v>12</v>
      </c>
      <c r="T197" s="7" t="str">
        <f t="shared" si="71"/>
        <v> 43</v>
      </c>
      <c r="U197" s="7" t="str">
        <f t="shared" si="72"/>
        <v>58</v>
      </c>
    </row>
    <row r="198" spans="1:21" ht="16.5" customHeight="1">
      <c r="A198" s="9" t="s">
        <v>243</v>
      </c>
      <c r="B198" s="9"/>
      <c r="C198" s="9"/>
      <c r="D198" s="9"/>
      <c r="E198" s="9" t="s">
        <v>482</v>
      </c>
      <c r="F198" s="10" t="s">
        <v>674</v>
      </c>
      <c r="G198" s="9" t="s">
        <v>403</v>
      </c>
      <c r="H198" s="11" t="s">
        <v>483</v>
      </c>
      <c r="I198" s="9" t="s">
        <v>291</v>
      </c>
      <c r="J198" s="9" t="s">
        <v>6</v>
      </c>
      <c r="K198" s="12"/>
      <c r="L198" s="9" t="str">
        <f t="shared" si="57"/>
        <v>May</v>
      </c>
      <c r="M198" s="13">
        <f t="shared" si="67"/>
        <v>2.5624419964485052</v>
      </c>
      <c r="N198" s="13">
        <f t="shared" si="68"/>
        <v>1.6874419964485052</v>
      </c>
      <c r="O198" s="13">
        <f aca="true" t="shared" si="73" ref="O198:O218">N198+3/24</f>
        <v>1.8124419964485052</v>
      </c>
      <c r="P198" s="14">
        <f t="shared" si="58"/>
        <v>6</v>
      </c>
      <c r="Q198" s="15" t="str">
        <f t="shared" si="69"/>
        <v>37</v>
      </c>
      <c r="R198" s="15">
        <f aca="true" t="shared" si="74" ref="R198:R218">Q198+100</f>
        <v>137</v>
      </c>
      <c r="S198" s="7" t="str">
        <f t="shared" si="70"/>
        <v>12</v>
      </c>
      <c r="T198" s="7" t="str">
        <f t="shared" si="71"/>
        <v> 17</v>
      </c>
      <c r="U198" s="7" t="str">
        <f t="shared" si="72"/>
        <v>29</v>
      </c>
    </row>
    <row r="199" spans="1:21" ht="16.5" customHeight="1">
      <c r="A199" s="16" t="s">
        <v>98</v>
      </c>
      <c r="B199" s="16"/>
      <c r="C199" s="20">
        <v>125830</v>
      </c>
      <c r="D199" s="21">
        <v>381700</v>
      </c>
      <c r="E199" s="9" t="s">
        <v>765</v>
      </c>
      <c r="F199" s="22" t="s">
        <v>790</v>
      </c>
      <c r="G199" s="19" t="s">
        <v>120</v>
      </c>
      <c r="H199" s="9" t="s">
        <v>138</v>
      </c>
      <c r="I199" s="6" t="s">
        <v>1103</v>
      </c>
      <c r="J199" s="9" t="s">
        <v>6</v>
      </c>
      <c r="K199" s="12"/>
      <c r="L199" s="9" t="str">
        <f t="shared" si="57"/>
        <v>May</v>
      </c>
      <c r="M199" s="13">
        <f t="shared" si="67"/>
        <v>2.5909257927448017</v>
      </c>
      <c r="N199" s="13">
        <f t="shared" si="68"/>
        <v>1.7159257927448017</v>
      </c>
      <c r="O199" s="13">
        <f t="shared" si="73"/>
        <v>1.8409257927448017</v>
      </c>
      <c r="P199" s="14">
        <f t="shared" si="58"/>
        <v>6</v>
      </c>
      <c r="Q199" s="15" t="str">
        <f t="shared" si="69"/>
        <v>38</v>
      </c>
      <c r="R199" s="15">
        <f t="shared" si="74"/>
        <v>138</v>
      </c>
      <c r="S199" s="7" t="str">
        <f t="shared" si="70"/>
        <v>12</v>
      </c>
      <c r="T199" s="7" t="str">
        <f t="shared" si="71"/>
        <v> 58</v>
      </c>
      <c r="U199" s="7" t="str">
        <f t="shared" si="72"/>
        <v>30</v>
      </c>
    </row>
    <row r="200" spans="1:21" ht="16.5" customHeight="1">
      <c r="A200" s="9" t="s">
        <v>1327</v>
      </c>
      <c r="B200" s="9"/>
      <c r="C200" s="9"/>
      <c r="D200" s="9"/>
      <c r="E200" s="9" t="s">
        <v>1323</v>
      </c>
      <c r="F200" s="10" t="s">
        <v>1324</v>
      </c>
      <c r="G200" s="9" t="s">
        <v>1325</v>
      </c>
      <c r="H200" s="11" t="s">
        <v>1328</v>
      </c>
      <c r="I200" s="6" t="s">
        <v>1103</v>
      </c>
      <c r="J200" s="9" t="s">
        <v>6</v>
      </c>
      <c r="K200" s="12" t="s">
        <v>1326</v>
      </c>
      <c r="L200" s="9" t="str">
        <f t="shared" si="57"/>
        <v>May</v>
      </c>
      <c r="M200" s="13">
        <f t="shared" si="67"/>
        <v>2.5891896816336906</v>
      </c>
      <c r="N200" s="13">
        <f t="shared" si="68"/>
        <v>1.7141896816336906</v>
      </c>
      <c r="O200" s="13">
        <f t="shared" si="73"/>
        <v>1.8391896816336906</v>
      </c>
      <c r="P200" s="14">
        <f t="shared" si="58"/>
        <v>6</v>
      </c>
      <c r="Q200" s="15" t="str">
        <f t="shared" si="69"/>
        <v>38</v>
      </c>
      <c r="R200" s="15">
        <f t="shared" si="74"/>
        <v>138</v>
      </c>
      <c r="S200" s="7" t="str">
        <f t="shared" si="70"/>
        <v>12</v>
      </c>
      <c r="T200" s="7" t="str">
        <f t="shared" si="71"/>
        <v> 56</v>
      </c>
      <c r="U200" s="7" t="str">
        <f t="shared" si="72"/>
        <v>00</v>
      </c>
    </row>
    <row r="201" spans="1:21" ht="16.5" customHeight="1">
      <c r="A201" s="16">
        <v>94</v>
      </c>
      <c r="B201" s="16"/>
      <c r="C201" s="16"/>
      <c r="D201" s="16"/>
      <c r="E201" s="9" t="s">
        <v>951</v>
      </c>
      <c r="F201" s="10" t="s">
        <v>862</v>
      </c>
      <c r="G201" s="17">
        <v>8.2</v>
      </c>
      <c r="H201" s="9" t="s">
        <v>1456</v>
      </c>
      <c r="I201" s="6" t="s">
        <v>291</v>
      </c>
      <c r="J201" s="9" t="s">
        <v>6</v>
      </c>
      <c r="K201" s="12"/>
      <c r="L201" s="9" t="str">
        <f t="shared" si="57"/>
        <v>May</v>
      </c>
      <c r="M201" s="13">
        <f t="shared" si="67"/>
        <v>2.585648014967024</v>
      </c>
      <c r="N201" s="13">
        <f t="shared" si="68"/>
        <v>1.710648014967024</v>
      </c>
      <c r="O201" s="13">
        <f t="shared" si="73"/>
        <v>1.835648014967024</v>
      </c>
      <c r="P201" s="14">
        <f t="shared" si="58"/>
        <v>6</v>
      </c>
      <c r="Q201" s="15" t="str">
        <f t="shared" si="69"/>
        <v>41</v>
      </c>
      <c r="R201" s="15">
        <f t="shared" si="74"/>
        <v>141</v>
      </c>
      <c r="S201" s="7" t="str">
        <f t="shared" si="70"/>
        <v>12</v>
      </c>
      <c r="T201" s="7" t="str">
        <f t="shared" si="71"/>
        <v> 50</v>
      </c>
      <c r="U201" s="7" t="str">
        <f t="shared" si="72"/>
        <v>54</v>
      </c>
    </row>
    <row r="202" spans="1:21" ht="16.5" customHeight="1">
      <c r="A202" s="16">
        <v>63</v>
      </c>
      <c r="B202" s="16"/>
      <c r="C202" s="16"/>
      <c r="D202" s="16"/>
      <c r="E202" s="9" t="s">
        <v>926</v>
      </c>
      <c r="F202" s="10" t="s">
        <v>832</v>
      </c>
      <c r="G202" s="17">
        <v>8.6</v>
      </c>
      <c r="H202" s="9" t="s">
        <v>1457</v>
      </c>
      <c r="I202" s="9" t="s">
        <v>291</v>
      </c>
      <c r="J202" s="9" t="s">
        <v>6</v>
      </c>
      <c r="K202" s="12" t="s">
        <v>83</v>
      </c>
      <c r="L202" s="9" t="str">
        <f t="shared" si="57"/>
        <v>May</v>
      </c>
      <c r="M202" s="13">
        <f t="shared" si="67"/>
        <v>2.6029396816336905</v>
      </c>
      <c r="N202" s="13">
        <f t="shared" si="68"/>
        <v>1.7279396816336905</v>
      </c>
      <c r="O202" s="13">
        <f t="shared" si="73"/>
        <v>1.8529396816336905</v>
      </c>
      <c r="P202" s="14">
        <f t="shared" si="58"/>
        <v>6</v>
      </c>
      <c r="Q202" s="15" t="str">
        <f t="shared" si="69"/>
        <v>42</v>
      </c>
      <c r="R202" s="15">
        <f t="shared" si="74"/>
        <v>142</v>
      </c>
      <c r="S202" s="7" t="str">
        <f t="shared" si="70"/>
        <v>13</v>
      </c>
      <c r="T202" s="7" t="str">
        <f t="shared" si="71"/>
        <v> 15</v>
      </c>
      <c r="U202" s="7" t="str">
        <f t="shared" si="72"/>
        <v>48</v>
      </c>
    </row>
    <row r="203" spans="1:21" ht="16.5" customHeight="1">
      <c r="A203" s="9" t="s">
        <v>1319</v>
      </c>
      <c r="B203" s="9"/>
      <c r="C203" s="9"/>
      <c r="D203" s="9"/>
      <c r="E203" s="9" t="s">
        <v>1320</v>
      </c>
      <c r="F203" s="10" t="s">
        <v>1321</v>
      </c>
      <c r="G203" s="9" t="s">
        <v>782</v>
      </c>
      <c r="H203" s="11" t="s">
        <v>1265</v>
      </c>
      <c r="I203" s="6" t="s">
        <v>1098</v>
      </c>
      <c r="J203" s="9" t="s">
        <v>6</v>
      </c>
      <c r="K203" s="12" t="s">
        <v>1322</v>
      </c>
      <c r="L203" s="9" t="str">
        <f t="shared" si="57"/>
        <v>May</v>
      </c>
      <c r="M203" s="13">
        <f t="shared" si="67"/>
        <v>2.5816202371892465</v>
      </c>
      <c r="N203" s="13">
        <f t="shared" si="68"/>
        <v>1.7066202371892465</v>
      </c>
      <c r="O203" s="13">
        <f t="shared" si="73"/>
        <v>1.8316202371892465</v>
      </c>
      <c r="P203" s="14">
        <f t="shared" si="58"/>
        <v>6</v>
      </c>
      <c r="Q203" s="15" t="str">
        <f t="shared" si="69"/>
        <v>45</v>
      </c>
      <c r="R203" s="15">
        <f t="shared" si="74"/>
        <v>145</v>
      </c>
      <c r="S203" s="7" t="str">
        <f t="shared" si="70"/>
        <v>12</v>
      </c>
      <c r="T203" s="7" t="str">
        <f t="shared" si="71"/>
        <v> 45</v>
      </c>
      <c r="U203" s="7" t="str">
        <f t="shared" si="72"/>
        <v>06</v>
      </c>
    </row>
    <row r="204" spans="1:21" ht="16.5" customHeight="1">
      <c r="A204" s="16">
        <v>51</v>
      </c>
      <c r="B204" s="16"/>
      <c r="C204" s="16"/>
      <c r="D204" s="16"/>
      <c r="E204" s="9" t="s">
        <v>917</v>
      </c>
      <c r="F204" s="10" t="s">
        <v>820</v>
      </c>
      <c r="G204" s="17">
        <v>8.4</v>
      </c>
      <c r="H204" s="9" t="s">
        <v>1462</v>
      </c>
      <c r="I204" s="6" t="s">
        <v>291</v>
      </c>
      <c r="J204" s="9" t="s">
        <v>6</v>
      </c>
      <c r="K204" s="12" t="s">
        <v>77</v>
      </c>
      <c r="L204" s="9" t="str">
        <f t="shared" si="57"/>
        <v>May</v>
      </c>
      <c r="M204" s="13">
        <f t="shared" si="67"/>
        <v>2.612731348300357</v>
      </c>
      <c r="N204" s="13">
        <f t="shared" si="68"/>
        <v>1.7377313483003571</v>
      </c>
      <c r="O204" s="13">
        <f t="shared" si="73"/>
        <v>1.8627313483003571</v>
      </c>
      <c r="P204" s="14">
        <f t="shared" si="58"/>
        <v>6</v>
      </c>
      <c r="Q204" s="15" t="str">
        <f t="shared" si="69"/>
        <v>47</v>
      </c>
      <c r="R204" s="15">
        <f t="shared" si="74"/>
        <v>147</v>
      </c>
      <c r="S204" s="7" t="str">
        <f t="shared" si="70"/>
        <v>13</v>
      </c>
      <c r="T204" s="7" t="str">
        <f t="shared" si="71"/>
        <v> 29</v>
      </c>
      <c r="U204" s="7" t="str">
        <f t="shared" si="72"/>
        <v>54</v>
      </c>
    </row>
    <row r="205" spans="1:21" ht="16.5" customHeight="1">
      <c r="A205" s="16">
        <v>106</v>
      </c>
      <c r="B205" s="16"/>
      <c r="C205" s="16"/>
      <c r="D205" s="16"/>
      <c r="E205" s="9" t="s">
        <v>1029</v>
      </c>
      <c r="F205" s="10" t="s">
        <v>871</v>
      </c>
      <c r="G205" s="17">
        <v>8.3</v>
      </c>
      <c r="H205" s="9" t="s">
        <v>1463</v>
      </c>
      <c r="I205" s="9" t="s">
        <v>291</v>
      </c>
      <c r="J205" s="9" t="s">
        <v>6</v>
      </c>
      <c r="K205" s="12"/>
      <c r="L205" s="9" t="str">
        <f t="shared" si="57"/>
        <v>May</v>
      </c>
      <c r="M205" s="13">
        <f t="shared" si="67"/>
        <v>2.563495237189246</v>
      </c>
      <c r="N205" s="13">
        <f t="shared" si="68"/>
        <v>1.688495237189246</v>
      </c>
      <c r="O205" s="13">
        <f t="shared" si="73"/>
        <v>1.813495237189246</v>
      </c>
      <c r="P205" s="14">
        <f t="shared" si="58"/>
        <v>6</v>
      </c>
      <c r="Q205" s="15" t="str">
        <f t="shared" si="69"/>
        <v>47</v>
      </c>
      <c r="R205" s="15">
        <f t="shared" si="74"/>
        <v>147</v>
      </c>
      <c r="S205" s="7" t="str">
        <f t="shared" si="70"/>
        <v>12</v>
      </c>
      <c r="T205" s="7" t="str">
        <f t="shared" si="71"/>
        <v> 19</v>
      </c>
      <c r="U205" s="7" t="str">
        <f t="shared" si="72"/>
        <v>00</v>
      </c>
    </row>
    <row r="206" spans="1:21" ht="16.5" customHeight="1">
      <c r="A206" s="16" t="s">
        <v>1175</v>
      </c>
      <c r="B206" s="16"/>
      <c r="C206" s="16"/>
      <c r="D206" s="16"/>
      <c r="E206" s="9" t="s">
        <v>1176</v>
      </c>
      <c r="F206" s="10" t="s">
        <v>1177</v>
      </c>
      <c r="G206" s="19" t="s">
        <v>607</v>
      </c>
      <c r="H206" s="9" t="s">
        <v>1178</v>
      </c>
      <c r="I206" s="6" t="s">
        <v>1103</v>
      </c>
      <c r="J206" s="9" t="s">
        <v>66</v>
      </c>
      <c r="K206" s="12" t="s">
        <v>1179</v>
      </c>
      <c r="L206" s="9" t="str">
        <f t="shared" si="57"/>
        <v>May</v>
      </c>
      <c r="M206" s="13">
        <f t="shared" si="67"/>
        <v>2.608576255707765</v>
      </c>
      <c r="N206" s="13">
        <f t="shared" si="68"/>
        <v>1.733576255707765</v>
      </c>
      <c r="O206" s="13">
        <f t="shared" si="73"/>
        <v>1.858576255707765</v>
      </c>
      <c r="P206" s="14">
        <f t="shared" si="58"/>
        <v>6</v>
      </c>
      <c r="Q206" s="15" t="str">
        <f t="shared" si="69"/>
        <v>54</v>
      </c>
      <c r="R206" s="15">
        <f t="shared" si="74"/>
        <v>154</v>
      </c>
      <c r="S206" s="7" t="str">
        <f t="shared" si="70"/>
        <v>13</v>
      </c>
      <c r="T206" s="7" t="str">
        <f t="shared" si="71"/>
        <v> 23</v>
      </c>
      <c r="U206" s="7" t="str">
        <f t="shared" si="72"/>
        <v>55</v>
      </c>
    </row>
    <row r="207" spans="1:21" ht="16.5" customHeight="1">
      <c r="A207" s="16" t="s">
        <v>1180</v>
      </c>
      <c r="B207" s="16"/>
      <c r="C207" s="16"/>
      <c r="D207" s="16"/>
      <c r="E207" s="9" t="s">
        <v>1181</v>
      </c>
      <c r="F207" s="10" t="s">
        <v>1182</v>
      </c>
      <c r="G207" s="19" t="s">
        <v>1183</v>
      </c>
      <c r="H207" s="9" t="s">
        <v>1184</v>
      </c>
      <c r="I207" s="6" t="s">
        <v>1103</v>
      </c>
      <c r="J207" s="9" t="s">
        <v>66</v>
      </c>
      <c r="K207" s="12" t="s">
        <v>1185</v>
      </c>
      <c r="L207" s="9" t="str">
        <f t="shared" si="57"/>
        <v>May</v>
      </c>
      <c r="M207" s="13">
        <f t="shared" si="67"/>
        <v>2.6094906075596165</v>
      </c>
      <c r="N207" s="13">
        <f t="shared" si="68"/>
        <v>1.7344906075596165</v>
      </c>
      <c r="O207" s="13">
        <f t="shared" si="73"/>
        <v>1.8594906075596165</v>
      </c>
      <c r="P207" s="14">
        <f t="shared" si="58"/>
        <v>6</v>
      </c>
      <c r="Q207" s="15" t="str">
        <f t="shared" si="69"/>
        <v>54</v>
      </c>
      <c r="R207" s="15">
        <f t="shared" si="74"/>
        <v>154</v>
      </c>
      <c r="S207" s="7" t="str">
        <f t="shared" si="70"/>
        <v>13</v>
      </c>
      <c r="T207" s="7" t="str">
        <f t="shared" si="71"/>
        <v> 25</v>
      </c>
      <c r="U207" s="7" t="str">
        <f t="shared" si="72"/>
        <v>14</v>
      </c>
    </row>
    <row r="208" spans="1:21" ht="16.5" customHeight="1">
      <c r="A208" s="16">
        <v>40</v>
      </c>
      <c r="B208" s="16"/>
      <c r="C208" s="16"/>
      <c r="D208" s="16"/>
      <c r="E208" s="9" t="s">
        <v>909</v>
      </c>
      <c r="F208" s="10" t="s">
        <v>809</v>
      </c>
      <c r="G208" s="17" t="s">
        <v>172</v>
      </c>
      <c r="H208" s="9" t="s">
        <v>173</v>
      </c>
      <c r="I208" s="6" t="s">
        <v>1103</v>
      </c>
      <c r="J208" s="9" t="s">
        <v>66</v>
      </c>
      <c r="K208" s="12" t="s">
        <v>171</v>
      </c>
      <c r="L208" s="9" t="str">
        <f t="shared" si="57"/>
        <v>May</v>
      </c>
      <c r="M208" s="13">
        <f t="shared" si="67"/>
        <v>2.565856348300357</v>
      </c>
      <c r="N208" s="13">
        <f t="shared" si="68"/>
        <v>1.6908563483003571</v>
      </c>
      <c r="O208" s="13">
        <f t="shared" si="73"/>
        <v>1.8158563483003571</v>
      </c>
      <c r="P208" s="14">
        <f t="shared" si="58"/>
        <v>6</v>
      </c>
      <c r="Q208" s="15" t="str">
        <f t="shared" si="69"/>
        <v>58</v>
      </c>
      <c r="R208" s="15">
        <f t="shared" si="74"/>
        <v>158</v>
      </c>
      <c r="S208" s="7" t="str">
        <f t="shared" si="70"/>
        <v>12</v>
      </c>
      <c r="T208" s="7" t="str">
        <f t="shared" si="71"/>
        <v> 22</v>
      </c>
      <c r="U208" s="7" t="str">
        <f t="shared" si="72"/>
        <v>24</v>
      </c>
    </row>
    <row r="209" spans="1:21" ht="16.5" customHeight="1">
      <c r="A209" s="9" t="s">
        <v>257</v>
      </c>
      <c r="B209" s="9"/>
      <c r="C209" s="9"/>
      <c r="D209" s="9"/>
      <c r="E209" s="9" t="s">
        <v>519</v>
      </c>
      <c r="F209" s="10" t="s">
        <v>686</v>
      </c>
      <c r="G209" s="9" t="s">
        <v>478</v>
      </c>
      <c r="H209" s="11" t="s">
        <v>520</v>
      </c>
      <c r="I209" s="9" t="s">
        <v>291</v>
      </c>
      <c r="J209" s="9" t="s">
        <v>75</v>
      </c>
      <c r="K209" s="12"/>
      <c r="L209" s="9" t="str">
        <f t="shared" si="57"/>
        <v>June</v>
      </c>
      <c r="M209" s="13">
        <f t="shared" si="67"/>
        <v>2.664849403855913</v>
      </c>
      <c r="N209" s="13">
        <f t="shared" si="68"/>
        <v>1.789849403855913</v>
      </c>
      <c r="O209" s="13">
        <f t="shared" si="73"/>
        <v>1.914849403855913</v>
      </c>
      <c r="P209" s="14">
        <f t="shared" si="58"/>
        <v>7</v>
      </c>
      <c r="Q209" s="15" t="str">
        <f t="shared" si="69"/>
        <v>01</v>
      </c>
      <c r="R209" s="15">
        <f t="shared" si="74"/>
        <v>101</v>
      </c>
      <c r="S209" s="7" t="str">
        <f t="shared" si="70"/>
        <v>14</v>
      </c>
      <c r="T209" s="7" t="str">
        <f t="shared" si="71"/>
        <v> 44</v>
      </c>
      <c r="U209" s="7" t="str">
        <f t="shared" si="72"/>
        <v>57</v>
      </c>
    </row>
    <row r="210" spans="1:21" ht="16.5" customHeight="1">
      <c r="A210" s="16">
        <v>5</v>
      </c>
      <c r="B210" s="16"/>
      <c r="C210" s="16"/>
      <c r="D210" s="16"/>
      <c r="E210" s="9" t="s">
        <v>881</v>
      </c>
      <c r="F210" s="10" t="s">
        <v>724</v>
      </c>
      <c r="G210" s="17">
        <v>5.7</v>
      </c>
      <c r="H210" s="9" t="s">
        <v>1464</v>
      </c>
      <c r="I210" s="6" t="s">
        <v>288</v>
      </c>
      <c r="J210" s="9" t="s">
        <v>8</v>
      </c>
      <c r="K210" s="12"/>
      <c r="L210" s="9" t="str">
        <f t="shared" si="57"/>
        <v>June</v>
      </c>
      <c r="M210" s="13">
        <f t="shared" si="67"/>
        <v>2.6882174594114683</v>
      </c>
      <c r="N210" s="13">
        <f t="shared" si="68"/>
        <v>1.8132174594114683</v>
      </c>
      <c r="O210" s="13">
        <f t="shared" si="73"/>
        <v>1.9382174594114683</v>
      </c>
      <c r="P210" s="14">
        <f t="shared" si="58"/>
        <v>7</v>
      </c>
      <c r="Q210" s="15" t="str">
        <f t="shared" si="69"/>
        <v>02</v>
      </c>
      <c r="R210" s="15">
        <f t="shared" si="74"/>
        <v>102</v>
      </c>
      <c r="S210" s="7" t="str">
        <f t="shared" si="70"/>
        <v>15</v>
      </c>
      <c r="T210" s="7" t="str">
        <f t="shared" si="71"/>
        <v> 18</v>
      </c>
      <c r="U210" s="7" t="str">
        <f t="shared" si="72"/>
        <v>36</v>
      </c>
    </row>
    <row r="211" spans="1:21" ht="16.5" customHeight="1">
      <c r="A211" s="16" t="s">
        <v>106</v>
      </c>
      <c r="B211" s="16"/>
      <c r="C211" s="20">
        <v>144106</v>
      </c>
      <c r="D211" s="21">
        <v>134400</v>
      </c>
      <c r="E211" s="9" t="s">
        <v>772</v>
      </c>
      <c r="F211" s="22" t="s">
        <v>798</v>
      </c>
      <c r="G211" s="19" t="s">
        <v>1154</v>
      </c>
      <c r="H211" s="9" t="s">
        <v>145</v>
      </c>
      <c r="I211" s="6" t="s">
        <v>1103</v>
      </c>
      <c r="J211" s="9" t="s">
        <v>1335</v>
      </c>
      <c r="K211" s="12" t="s">
        <v>90</v>
      </c>
      <c r="L211" s="9" t="str">
        <f t="shared" si="57"/>
        <v>June</v>
      </c>
      <c r="M211" s="13">
        <f t="shared" si="67"/>
        <v>2.6621757927448018</v>
      </c>
      <c r="N211" s="13">
        <f t="shared" si="68"/>
        <v>1.7871757927448018</v>
      </c>
      <c r="O211" s="13">
        <f t="shared" si="73"/>
        <v>1.9121757927448018</v>
      </c>
      <c r="P211" s="14">
        <f t="shared" si="58"/>
        <v>7</v>
      </c>
      <c r="Q211" s="15" t="str">
        <f t="shared" si="69"/>
        <v>13</v>
      </c>
      <c r="R211" s="15">
        <f t="shared" si="74"/>
        <v>113</v>
      </c>
      <c r="S211" s="7" t="str">
        <f t="shared" si="70"/>
        <v>14</v>
      </c>
      <c r="T211" s="7" t="str">
        <f t="shared" si="71"/>
        <v> 41</v>
      </c>
      <c r="U211" s="7" t="str">
        <f t="shared" si="72"/>
        <v>06</v>
      </c>
    </row>
    <row r="212" spans="1:21" ht="16.5" customHeight="1">
      <c r="A212" s="16" t="s">
        <v>101</v>
      </c>
      <c r="B212" s="16"/>
      <c r="C212" s="20">
        <v>144042</v>
      </c>
      <c r="D212" s="21">
        <v>162500</v>
      </c>
      <c r="E212" s="9" t="s">
        <v>768</v>
      </c>
      <c r="F212" s="22" t="s">
        <v>793</v>
      </c>
      <c r="G212" s="19" t="s">
        <v>123</v>
      </c>
      <c r="H212" s="9" t="s">
        <v>141</v>
      </c>
      <c r="I212" s="6" t="s">
        <v>1103</v>
      </c>
      <c r="J212" s="9" t="s">
        <v>1335</v>
      </c>
      <c r="K212" s="12" t="s">
        <v>155</v>
      </c>
      <c r="L212" s="9" t="str">
        <f t="shared" si="57"/>
        <v>June</v>
      </c>
      <c r="M212" s="13">
        <f t="shared" si="67"/>
        <v>2.6618980149670244</v>
      </c>
      <c r="N212" s="13">
        <f t="shared" si="68"/>
        <v>1.7868980149670244</v>
      </c>
      <c r="O212" s="13">
        <f t="shared" si="73"/>
        <v>1.9118980149670244</v>
      </c>
      <c r="P212" s="14">
        <f t="shared" si="58"/>
        <v>7</v>
      </c>
      <c r="Q212" s="15" t="str">
        <f t="shared" si="69"/>
        <v>16</v>
      </c>
      <c r="R212" s="15">
        <f t="shared" si="74"/>
        <v>116</v>
      </c>
      <c r="S212" s="7" t="str">
        <f t="shared" si="70"/>
        <v>14</v>
      </c>
      <c r="T212" s="7" t="str">
        <f t="shared" si="71"/>
        <v> 40</v>
      </c>
      <c r="U212" s="7" t="str">
        <f t="shared" si="72"/>
        <v>42</v>
      </c>
    </row>
    <row r="213" spans="1:21" ht="16.5" customHeight="1">
      <c r="A213" s="16" t="s">
        <v>105</v>
      </c>
      <c r="B213" s="16"/>
      <c r="C213" s="20">
        <v>145124</v>
      </c>
      <c r="D213" s="21">
        <v>190600</v>
      </c>
      <c r="E213" s="9" t="s">
        <v>771</v>
      </c>
      <c r="F213" s="22" t="s">
        <v>797</v>
      </c>
      <c r="G213" s="19" t="s">
        <v>127</v>
      </c>
      <c r="H213" s="9" t="s">
        <v>144</v>
      </c>
      <c r="I213" s="6" t="s">
        <v>1103</v>
      </c>
      <c r="J213" s="9" t="s">
        <v>1335</v>
      </c>
      <c r="K213" s="12" t="s">
        <v>160</v>
      </c>
      <c r="L213" s="9" t="str">
        <f t="shared" si="57"/>
        <v>June</v>
      </c>
      <c r="M213" s="13">
        <f t="shared" si="67"/>
        <v>2.66932857052258</v>
      </c>
      <c r="N213" s="13">
        <f t="shared" si="68"/>
        <v>1.79432857052258</v>
      </c>
      <c r="O213" s="13">
        <f t="shared" si="73"/>
        <v>1.91932857052258</v>
      </c>
      <c r="P213" s="14">
        <f t="shared" si="58"/>
        <v>7</v>
      </c>
      <c r="Q213" s="15" t="str">
        <f t="shared" si="69"/>
        <v>19</v>
      </c>
      <c r="R213" s="15">
        <f t="shared" si="74"/>
        <v>119</v>
      </c>
      <c r="S213" s="7" t="str">
        <f t="shared" si="70"/>
        <v>14</v>
      </c>
      <c r="T213" s="7" t="str">
        <f t="shared" si="71"/>
        <v> 51</v>
      </c>
      <c r="U213" s="7" t="str">
        <f t="shared" si="72"/>
        <v>24</v>
      </c>
    </row>
    <row r="214" spans="1:21" ht="16.5" customHeight="1">
      <c r="A214" s="9" t="s">
        <v>1329</v>
      </c>
      <c r="B214" s="9"/>
      <c r="C214" s="9"/>
      <c r="D214" s="9"/>
      <c r="E214" s="9" t="s">
        <v>1330</v>
      </c>
      <c r="F214" s="10" t="s">
        <v>1331</v>
      </c>
      <c r="G214" s="9" t="s">
        <v>1332</v>
      </c>
      <c r="H214" s="11" t="s">
        <v>1333</v>
      </c>
      <c r="I214" s="6" t="s">
        <v>1103</v>
      </c>
      <c r="J214" s="9" t="s">
        <v>1335</v>
      </c>
      <c r="K214" s="12" t="s">
        <v>1334</v>
      </c>
      <c r="L214" s="9" t="str">
        <f t="shared" si="57"/>
        <v>June</v>
      </c>
      <c r="M214" s="13">
        <f t="shared" si="67"/>
        <v>2.664884126078135</v>
      </c>
      <c r="N214" s="13">
        <f t="shared" si="68"/>
        <v>1.7898841260781349</v>
      </c>
      <c r="O214" s="13">
        <f t="shared" si="73"/>
        <v>1.9148841260781349</v>
      </c>
      <c r="P214" s="14">
        <f t="shared" si="58"/>
        <v>7</v>
      </c>
      <c r="Q214" s="15" t="str">
        <f t="shared" si="69"/>
        <v>27</v>
      </c>
      <c r="R214" s="15">
        <f t="shared" si="74"/>
        <v>127</v>
      </c>
      <c r="S214" s="7" t="str">
        <f t="shared" si="70"/>
        <v>14</v>
      </c>
      <c r="T214" s="7" t="str">
        <f t="shared" si="71"/>
        <v> 45</v>
      </c>
      <c r="U214" s="7" t="str">
        <f t="shared" si="72"/>
        <v>00</v>
      </c>
    </row>
    <row r="215" spans="1:21" ht="16.5" customHeight="1">
      <c r="A215" s="9" t="s">
        <v>1355</v>
      </c>
      <c r="B215" s="9"/>
      <c r="C215" s="9"/>
      <c r="D215" s="9"/>
      <c r="E215" s="9" t="s">
        <v>1351</v>
      </c>
      <c r="F215" s="10" t="s">
        <v>1352</v>
      </c>
      <c r="G215" s="9" t="s">
        <v>1353</v>
      </c>
      <c r="H215" s="11" t="s">
        <v>1354</v>
      </c>
      <c r="I215" s="6" t="s">
        <v>1103</v>
      </c>
      <c r="J215" s="9" t="s">
        <v>1356</v>
      </c>
      <c r="K215" s="12" t="s">
        <v>1357</v>
      </c>
      <c r="L215" s="9" t="str">
        <f t="shared" si="57"/>
        <v>June</v>
      </c>
      <c r="M215" s="13">
        <f t="shared" si="67"/>
        <v>2.702650329781839</v>
      </c>
      <c r="N215" s="13">
        <f t="shared" si="68"/>
        <v>1.827650329781839</v>
      </c>
      <c r="O215" s="13">
        <f t="shared" si="73"/>
        <v>1.952650329781839</v>
      </c>
      <c r="P215" s="14">
        <f t="shared" si="58"/>
        <v>7</v>
      </c>
      <c r="Q215" s="15" t="str">
        <f t="shared" si="69"/>
        <v>36</v>
      </c>
      <c r="R215" s="15">
        <f t="shared" si="74"/>
        <v>136</v>
      </c>
      <c r="S215" s="7" t="str">
        <f t="shared" si="70"/>
        <v>15</v>
      </c>
      <c r="T215" s="7" t="str">
        <f t="shared" si="71"/>
        <v> 39</v>
      </c>
      <c r="U215" s="7" t="str">
        <f t="shared" si="72"/>
        <v>23</v>
      </c>
    </row>
    <row r="216" spans="1:21" ht="16.5" customHeight="1">
      <c r="A216" s="9" t="s">
        <v>1339</v>
      </c>
      <c r="B216" s="9"/>
      <c r="C216" s="9"/>
      <c r="D216" s="9"/>
      <c r="E216" s="9" t="s">
        <v>1336</v>
      </c>
      <c r="F216" s="10" t="s">
        <v>1337</v>
      </c>
      <c r="G216" s="9" t="s">
        <v>1338</v>
      </c>
      <c r="H216" s="11" t="s">
        <v>1467</v>
      </c>
      <c r="I216" s="6" t="s">
        <v>1412</v>
      </c>
      <c r="J216" s="9" t="s">
        <v>1335</v>
      </c>
      <c r="K216" s="12" t="s">
        <v>1350</v>
      </c>
      <c r="L216" s="9" t="str">
        <f t="shared" si="57"/>
        <v>June</v>
      </c>
      <c r="M216" s="13">
        <f t="shared" si="67"/>
        <v>2.692314681633691</v>
      </c>
      <c r="N216" s="13">
        <f t="shared" si="68"/>
        <v>1.817314681633691</v>
      </c>
      <c r="O216" s="13">
        <f t="shared" si="73"/>
        <v>1.942314681633691</v>
      </c>
      <c r="P216" s="14">
        <f t="shared" si="58"/>
        <v>7</v>
      </c>
      <c r="Q216" s="15" t="str">
        <f t="shared" si="69"/>
        <v>37</v>
      </c>
      <c r="R216" s="15">
        <f t="shared" si="74"/>
        <v>137</v>
      </c>
      <c r="S216" s="7" t="str">
        <f t="shared" si="70"/>
        <v>15</v>
      </c>
      <c r="T216" s="7" t="str">
        <f t="shared" si="71"/>
        <v> 24</v>
      </c>
      <c r="U216" s="7" t="str">
        <f t="shared" si="72"/>
        <v>30</v>
      </c>
    </row>
    <row r="217" spans="1:21" ht="16.5" customHeight="1">
      <c r="A217" s="16" t="s">
        <v>94</v>
      </c>
      <c r="B217" s="16"/>
      <c r="C217" s="20">
        <v>141330</v>
      </c>
      <c r="D217" s="21">
        <v>514700</v>
      </c>
      <c r="E217" s="9" t="s">
        <v>761</v>
      </c>
      <c r="F217" s="22" t="s">
        <v>786</v>
      </c>
      <c r="G217" s="19" t="s">
        <v>117</v>
      </c>
      <c r="H217" s="9" t="s">
        <v>135</v>
      </c>
      <c r="I217" s="6" t="s">
        <v>1103</v>
      </c>
      <c r="J217" s="9" t="s">
        <v>1335</v>
      </c>
      <c r="K217" s="12" t="s">
        <v>1156</v>
      </c>
      <c r="L217" s="9" t="str">
        <f t="shared" si="57"/>
        <v>June</v>
      </c>
      <c r="M217" s="13">
        <f t="shared" si="67"/>
        <v>2.643009126078135</v>
      </c>
      <c r="N217" s="13">
        <f t="shared" si="68"/>
        <v>1.7680091260781352</v>
      </c>
      <c r="O217" s="13">
        <f t="shared" si="73"/>
        <v>1.8930091260781352</v>
      </c>
      <c r="P217" s="14">
        <f t="shared" si="58"/>
        <v>7</v>
      </c>
      <c r="Q217" s="15" t="str">
        <f t="shared" si="69"/>
        <v>51</v>
      </c>
      <c r="R217" s="15">
        <f t="shared" si="74"/>
        <v>151</v>
      </c>
      <c r="S217" s="7" t="str">
        <f t="shared" si="70"/>
        <v>14</v>
      </c>
      <c r="T217" s="7" t="str">
        <f t="shared" si="71"/>
        <v> 13</v>
      </c>
      <c r="U217" s="7" t="str">
        <f t="shared" si="72"/>
        <v>30</v>
      </c>
    </row>
    <row r="218" spans="1:21" ht="16.5" customHeight="1">
      <c r="A218" s="16">
        <v>101</v>
      </c>
      <c r="B218" s="16"/>
      <c r="C218" s="16"/>
      <c r="D218" s="16"/>
      <c r="E218" s="9" t="s">
        <v>957</v>
      </c>
      <c r="F218" s="10" t="s">
        <v>867</v>
      </c>
      <c r="G218" s="17">
        <v>7.7</v>
      </c>
      <c r="H218" s="9" t="s">
        <v>1068</v>
      </c>
      <c r="I218" s="9" t="s">
        <v>291</v>
      </c>
      <c r="J218" s="9" t="s">
        <v>66</v>
      </c>
      <c r="K218" s="12" t="s">
        <v>187</v>
      </c>
      <c r="L218" s="9" t="str">
        <f t="shared" si="57"/>
        <v>June</v>
      </c>
      <c r="M218" s="13">
        <f t="shared" si="67"/>
        <v>2.635925792744802</v>
      </c>
      <c r="N218" s="13">
        <f t="shared" si="68"/>
        <v>1.760925792744802</v>
      </c>
      <c r="O218" s="13">
        <f t="shared" si="73"/>
        <v>1.885925792744802</v>
      </c>
      <c r="P218" s="14">
        <f t="shared" si="58"/>
        <v>7</v>
      </c>
      <c r="Q218" s="15" t="str">
        <f t="shared" si="69"/>
        <v>54</v>
      </c>
      <c r="R218" s="15">
        <f t="shared" si="74"/>
        <v>154</v>
      </c>
      <c r="S218" s="7" t="str">
        <f t="shared" si="70"/>
        <v>14</v>
      </c>
      <c r="T218" s="7" t="str">
        <f t="shared" si="71"/>
        <v> 03</v>
      </c>
      <c r="U218" s="7" t="str">
        <f t="shared" si="72"/>
        <v>18</v>
      </c>
    </row>
    <row r="219" spans="1:21" ht="16.5" customHeight="1">
      <c r="A219" s="16">
        <v>102</v>
      </c>
      <c r="B219" s="16"/>
      <c r="C219" s="16"/>
      <c r="D219" s="16"/>
      <c r="E219" s="9" t="s">
        <v>958</v>
      </c>
      <c r="F219" s="10" t="s">
        <v>868</v>
      </c>
      <c r="G219" s="17">
        <v>10</v>
      </c>
      <c r="H219" s="9" t="s">
        <v>1468</v>
      </c>
      <c r="I219" s="9" t="s">
        <v>291</v>
      </c>
      <c r="J219" s="9" t="s">
        <v>188</v>
      </c>
      <c r="K219" s="12" t="s">
        <v>189</v>
      </c>
      <c r="L219" s="9" t="str">
        <f t="shared" si="57"/>
        <v>June</v>
      </c>
      <c r="M219" s="13">
        <f t="shared" si="67"/>
        <v>2.6798146816336907</v>
      </c>
      <c r="N219" s="13">
        <f t="shared" si="68"/>
        <v>1.8048146816336907</v>
      </c>
      <c r="O219" s="13">
        <f aca="true" t="shared" si="75" ref="O219:O282">N219+3/24</f>
        <v>1.9298146816336907</v>
      </c>
      <c r="P219" s="14">
        <f t="shared" si="58"/>
        <v>7</v>
      </c>
      <c r="Q219" s="15" t="str">
        <f t="shared" si="69"/>
        <v>55</v>
      </c>
      <c r="R219" s="15">
        <f aca="true" t="shared" si="76" ref="R219:R282">Q219+100</f>
        <v>155</v>
      </c>
      <c r="S219" s="7" t="str">
        <f t="shared" si="70"/>
        <v>15</v>
      </c>
      <c r="T219" s="7" t="str">
        <f t="shared" si="71"/>
        <v> 06</v>
      </c>
      <c r="U219" s="7" t="str">
        <f t="shared" si="72"/>
        <v>30</v>
      </c>
    </row>
    <row r="220" spans="1:21" ht="16.5" customHeight="1">
      <c r="A220" s="9" t="s">
        <v>258</v>
      </c>
      <c r="B220" s="9"/>
      <c r="C220" s="9"/>
      <c r="D220" s="9"/>
      <c r="E220" s="9" t="s">
        <v>521</v>
      </c>
      <c r="F220" s="10" t="s">
        <v>687</v>
      </c>
      <c r="G220" s="9" t="s">
        <v>478</v>
      </c>
      <c r="H220" s="11" t="s">
        <v>522</v>
      </c>
      <c r="I220" s="9" t="s">
        <v>291</v>
      </c>
      <c r="J220" s="9" t="s">
        <v>188</v>
      </c>
      <c r="K220" s="12"/>
      <c r="L220" s="9" t="str">
        <f t="shared" si="57"/>
        <v>June</v>
      </c>
      <c r="M220" s="13">
        <f t="shared" si="67"/>
        <v>2.6863193112633206</v>
      </c>
      <c r="N220" s="13">
        <f t="shared" si="68"/>
        <v>1.8113193112633206</v>
      </c>
      <c r="O220" s="13">
        <f t="shared" si="75"/>
        <v>1.9363193112633206</v>
      </c>
      <c r="P220" s="14">
        <f t="shared" si="58"/>
        <v>7</v>
      </c>
      <c r="Q220" s="15" t="str">
        <f t="shared" si="69"/>
        <v>56</v>
      </c>
      <c r="R220" s="15">
        <f t="shared" si="76"/>
        <v>156</v>
      </c>
      <c r="S220" s="7" t="str">
        <f t="shared" si="70"/>
        <v>15</v>
      </c>
      <c r="T220" s="7" t="str">
        <f t="shared" si="71"/>
        <v> 15</v>
      </c>
      <c r="U220" s="7" t="str">
        <f t="shared" si="72"/>
        <v>52</v>
      </c>
    </row>
    <row r="221" spans="1:21" ht="16.5" customHeight="1">
      <c r="A221" s="9" t="s">
        <v>264</v>
      </c>
      <c r="B221" s="9"/>
      <c r="C221" s="9"/>
      <c r="D221" s="9"/>
      <c r="E221" s="9" t="s">
        <v>531</v>
      </c>
      <c r="F221" s="10" t="s">
        <v>693</v>
      </c>
      <c r="G221" s="9" t="s">
        <v>378</v>
      </c>
      <c r="H221" s="11" t="s">
        <v>532</v>
      </c>
      <c r="I221" s="9" t="s">
        <v>288</v>
      </c>
      <c r="J221" s="9" t="s">
        <v>308</v>
      </c>
      <c r="K221" s="12"/>
      <c r="L221" s="9" t="str">
        <f t="shared" si="57"/>
        <v>July</v>
      </c>
      <c r="M221" s="13">
        <f t="shared" si="67"/>
        <v>2.786909589041098</v>
      </c>
      <c r="N221" s="13">
        <f t="shared" si="68"/>
        <v>1.9119095890410982</v>
      </c>
      <c r="O221" s="13">
        <f t="shared" si="75"/>
        <v>2.036909589041098</v>
      </c>
      <c r="P221" s="14">
        <f t="shared" si="58"/>
        <v>8</v>
      </c>
      <c r="Q221" s="15" t="str">
        <f t="shared" si="69"/>
        <v>-53</v>
      </c>
      <c r="R221" s="15">
        <f t="shared" si="76"/>
        <v>47</v>
      </c>
      <c r="S221" s="7" t="str">
        <f t="shared" si="70"/>
        <v>17</v>
      </c>
      <c r="T221" s="7" t="str">
        <f t="shared" si="71"/>
        <v> 40</v>
      </c>
      <c r="U221" s="7" t="str">
        <f t="shared" si="72"/>
        <v>43</v>
      </c>
    </row>
    <row r="222" spans="1:21" ht="16.5" customHeight="1">
      <c r="A222" s="9" t="s">
        <v>611</v>
      </c>
      <c r="B222" s="9"/>
      <c r="C222" s="9"/>
      <c r="D222" s="9"/>
      <c r="E222" s="9" t="s">
        <v>612</v>
      </c>
      <c r="F222" s="10" t="s">
        <v>692</v>
      </c>
      <c r="G222" s="9">
        <v>6</v>
      </c>
      <c r="H222" s="11" t="s">
        <v>1113</v>
      </c>
      <c r="I222" s="9" t="s">
        <v>288</v>
      </c>
      <c r="J222" s="11" t="s">
        <v>7</v>
      </c>
      <c r="K222" s="12"/>
      <c r="L222" s="9" t="str">
        <f aca="true" t="shared" si="77" ref="L222:L285">transmon10(INT((LEFT(E222,2))))</f>
        <v>July</v>
      </c>
      <c r="M222" s="13">
        <f t="shared" si="67"/>
        <v>2.7838424594114684</v>
      </c>
      <c r="N222" s="13">
        <f t="shared" si="68"/>
        <v>1.9088424594114684</v>
      </c>
      <c r="O222" s="13">
        <f t="shared" si="75"/>
        <v>2.0338424594114684</v>
      </c>
      <c r="P222" s="14">
        <f aca="true" t="shared" si="78" ref="P222:P285">INT(LEFT(E222,2)/2)</f>
        <v>8</v>
      </c>
      <c r="Q222" s="15" t="str">
        <f t="shared" si="69"/>
        <v>-44</v>
      </c>
      <c r="R222" s="15">
        <f t="shared" si="76"/>
        <v>56</v>
      </c>
      <c r="S222" s="7" t="str">
        <f t="shared" si="70"/>
        <v>17</v>
      </c>
      <c r="T222" s="7" t="str">
        <f t="shared" si="71"/>
        <v> 36</v>
      </c>
      <c r="U222" s="7" t="str">
        <f t="shared" si="72"/>
        <v>18</v>
      </c>
    </row>
    <row r="223" spans="1:21" ht="16.5" customHeight="1">
      <c r="A223" s="9" t="s">
        <v>260</v>
      </c>
      <c r="B223" s="9"/>
      <c r="C223" s="9"/>
      <c r="D223" s="9"/>
      <c r="E223" s="9" t="s">
        <v>524</v>
      </c>
      <c r="F223" s="10" t="s">
        <v>689</v>
      </c>
      <c r="G223" s="9" t="s">
        <v>525</v>
      </c>
      <c r="H223" s="11" t="s">
        <v>456</v>
      </c>
      <c r="I223" s="9" t="s">
        <v>290</v>
      </c>
      <c r="J223" s="9" t="s">
        <v>7</v>
      </c>
      <c r="K223" s="12" t="s">
        <v>336</v>
      </c>
      <c r="L223" s="9" t="str">
        <f t="shared" si="77"/>
        <v>July</v>
      </c>
      <c r="M223" s="13">
        <f t="shared" si="67"/>
        <v>2.7544790334855427</v>
      </c>
      <c r="N223" s="13">
        <f t="shared" si="68"/>
        <v>1.8794790334855427</v>
      </c>
      <c r="O223" s="13">
        <f t="shared" si="75"/>
        <v>2.0044790334855427</v>
      </c>
      <c r="P223" s="14">
        <f t="shared" si="78"/>
        <v>8</v>
      </c>
      <c r="Q223" s="15" t="str">
        <f t="shared" si="69"/>
        <v>-41</v>
      </c>
      <c r="R223" s="15">
        <f t="shared" si="76"/>
        <v>59</v>
      </c>
      <c r="S223" s="7" t="str">
        <f t="shared" si="70"/>
        <v>16</v>
      </c>
      <c r="T223" s="7" t="str">
        <f t="shared" si="71"/>
        <v> 54</v>
      </c>
      <c r="U223" s="7" t="str">
        <f t="shared" si="72"/>
        <v>01</v>
      </c>
    </row>
    <row r="224" spans="1:21" ht="16.5" customHeight="1">
      <c r="A224" s="9" t="s">
        <v>608</v>
      </c>
      <c r="B224" s="9"/>
      <c r="C224" s="9"/>
      <c r="D224" s="9"/>
      <c r="E224" s="9" t="s">
        <v>609</v>
      </c>
      <c r="F224" s="10" t="s">
        <v>690</v>
      </c>
      <c r="G224" s="9">
        <v>5.4</v>
      </c>
      <c r="H224" s="11" t="s">
        <v>610</v>
      </c>
      <c r="I224" s="9" t="s">
        <v>290</v>
      </c>
      <c r="J224" s="9" t="s">
        <v>7</v>
      </c>
      <c r="K224" s="12"/>
      <c r="L224" s="9" t="str">
        <f t="shared" si="77"/>
        <v>July</v>
      </c>
      <c r="M224" s="13">
        <f aca="true" t="shared" si="79" ref="M224:M256">N224-3/24+1</f>
        <v>2.7619674594114687</v>
      </c>
      <c r="N224" s="13">
        <f aca="true" t="shared" si="80" ref="N224:N256">transtime(S224,T224,U224,$E$2)</f>
        <v>1.8869674594114687</v>
      </c>
      <c r="O224" s="13">
        <f t="shared" si="75"/>
        <v>2.0119674594114687</v>
      </c>
      <c r="P224" s="14">
        <f t="shared" si="78"/>
        <v>8</v>
      </c>
      <c r="Q224" s="15" t="str">
        <f aca="true" t="shared" si="81" ref="Q224:Q256">IF(LEFT(F224,1)&lt;&gt;"-",LEFT(F224,2),LEFT(F224,3))</f>
        <v>-37</v>
      </c>
      <c r="R224" s="15">
        <f t="shared" si="76"/>
        <v>63</v>
      </c>
      <c r="S224" s="7" t="str">
        <f aca="true" t="shared" si="82" ref="S224:S256">LEFT(E224,2)</f>
        <v>17</v>
      </c>
      <c r="T224" s="7" t="str">
        <f aca="true" t="shared" si="83" ref="T224:T256">MID(E224,4,3)</f>
        <v> 04</v>
      </c>
      <c r="U224" s="7" t="str">
        <f aca="true" t="shared" si="84" ref="U224:U256">MID(E224,9,2)</f>
        <v>48</v>
      </c>
    </row>
    <row r="225" spans="1:21" ht="16.5" customHeight="1">
      <c r="A225" s="16">
        <v>7</v>
      </c>
      <c r="B225" s="16"/>
      <c r="C225" s="16"/>
      <c r="D225" s="16"/>
      <c r="E225" s="9" t="s">
        <v>882</v>
      </c>
      <c r="F225" s="10" t="s">
        <v>726</v>
      </c>
      <c r="G225" s="17">
        <v>3.3</v>
      </c>
      <c r="H225" s="9" t="s">
        <v>1469</v>
      </c>
      <c r="I225" s="6" t="s">
        <v>290</v>
      </c>
      <c r="J225" s="9" t="s">
        <v>7</v>
      </c>
      <c r="K225" s="12" t="s">
        <v>44</v>
      </c>
      <c r="L225" s="9" t="str">
        <f t="shared" si="77"/>
        <v>July</v>
      </c>
      <c r="M225" s="13">
        <f t="shared" si="79"/>
        <v>2.7960646816336907</v>
      </c>
      <c r="N225" s="13">
        <f t="shared" si="80"/>
        <v>1.9210646816336907</v>
      </c>
      <c r="O225" s="13">
        <f t="shared" si="75"/>
        <v>2.0460646816336907</v>
      </c>
      <c r="P225" s="14">
        <f t="shared" si="78"/>
        <v>8</v>
      </c>
      <c r="Q225" s="15" t="str">
        <f t="shared" si="81"/>
        <v>-34</v>
      </c>
      <c r="R225" s="15">
        <f t="shared" si="76"/>
        <v>66</v>
      </c>
      <c r="S225" s="7" t="str">
        <f t="shared" si="82"/>
        <v>17</v>
      </c>
      <c r="T225" s="7" t="str">
        <f t="shared" si="83"/>
        <v> 53</v>
      </c>
      <c r="U225" s="7" t="str">
        <f t="shared" si="84"/>
        <v>54</v>
      </c>
    </row>
    <row r="226" spans="1:21" ht="16.5" customHeight="1">
      <c r="A226" s="16">
        <v>6</v>
      </c>
      <c r="B226" s="16"/>
      <c r="C226" s="16"/>
      <c r="D226" s="16"/>
      <c r="E226" s="9" t="s">
        <v>965</v>
      </c>
      <c r="F226" s="10" t="s">
        <v>725</v>
      </c>
      <c r="G226" s="17">
        <v>4.2</v>
      </c>
      <c r="H226" s="9" t="s">
        <v>1470</v>
      </c>
      <c r="I226" s="6" t="s">
        <v>290</v>
      </c>
      <c r="J226" s="9" t="s">
        <v>7</v>
      </c>
      <c r="K226" s="12" t="s">
        <v>9</v>
      </c>
      <c r="L226" s="9" t="str">
        <f t="shared" si="77"/>
        <v>July</v>
      </c>
      <c r="M226" s="13">
        <f t="shared" si="79"/>
        <v>2.786481348300357</v>
      </c>
      <c r="N226" s="13">
        <f t="shared" si="80"/>
        <v>1.9114813483003572</v>
      </c>
      <c r="O226" s="13">
        <f t="shared" si="75"/>
        <v>2.036481348300357</v>
      </c>
      <c r="P226" s="14">
        <f t="shared" si="78"/>
        <v>8</v>
      </c>
      <c r="Q226" s="15" t="str">
        <f t="shared" si="81"/>
        <v>-32</v>
      </c>
      <c r="R226" s="15">
        <f t="shared" si="76"/>
        <v>68</v>
      </c>
      <c r="S226" s="7" t="str">
        <f t="shared" si="82"/>
        <v>17</v>
      </c>
      <c r="T226" s="7" t="str">
        <f t="shared" si="83"/>
        <v> 40</v>
      </c>
      <c r="U226" s="7" t="str">
        <f t="shared" si="84"/>
        <v>06</v>
      </c>
    </row>
    <row r="227" spans="1:21" ht="16.5" customHeight="1">
      <c r="A227" s="16">
        <v>62</v>
      </c>
      <c r="B227" s="16"/>
      <c r="C227" s="16"/>
      <c r="D227" s="16"/>
      <c r="E227" s="9" t="s">
        <v>925</v>
      </c>
      <c r="F227" s="10" t="s">
        <v>831</v>
      </c>
      <c r="G227" s="17">
        <v>6.6</v>
      </c>
      <c r="H227" s="9" t="s">
        <v>1471</v>
      </c>
      <c r="I227" s="9" t="s">
        <v>288</v>
      </c>
      <c r="J227" s="9" t="s">
        <v>47</v>
      </c>
      <c r="K227" s="12"/>
      <c r="L227" s="9" t="str">
        <f t="shared" si="77"/>
        <v>July</v>
      </c>
      <c r="M227" s="13">
        <f t="shared" si="79"/>
        <v>2.7594674594114683</v>
      </c>
      <c r="N227" s="13">
        <f t="shared" si="80"/>
        <v>1.8844674594114683</v>
      </c>
      <c r="O227" s="13">
        <f t="shared" si="75"/>
        <v>2.0094674594114683</v>
      </c>
      <c r="P227" s="14">
        <f t="shared" si="78"/>
        <v>8</v>
      </c>
      <c r="Q227" s="15" t="str">
        <f t="shared" si="81"/>
        <v>-30</v>
      </c>
      <c r="R227" s="15">
        <f t="shared" si="76"/>
        <v>70</v>
      </c>
      <c r="S227" s="7" t="str">
        <f t="shared" si="82"/>
        <v>17</v>
      </c>
      <c r="T227" s="7" t="str">
        <f t="shared" si="83"/>
        <v> 01</v>
      </c>
      <c r="U227" s="7" t="str">
        <f t="shared" si="84"/>
        <v>12</v>
      </c>
    </row>
    <row r="228" spans="1:21" ht="16.5" customHeight="1">
      <c r="A228" s="9" t="s">
        <v>584</v>
      </c>
      <c r="B228" s="9"/>
      <c r="C228" s="9"/>
      <c r="D228" s="9"/>
      <c r="E228" s="9" t="s">
        <v>586</v>
      </c>
      <c r="F228" s="10" t="s">
        <v>631</v>
      </c>
      <c r="G228" s="9"/>
      <c r="H228" s="11" t="s">
        <v>587</v>
      </c>
      <c r="I228" s="9" t="s">
        <v>588</v>
      </c>
      <c r="J228" s="9" t="s">
        <v>45</v>
      </c>
      <c r="K228" s="12" t="s">
        <v>589</v>
      </c>
      <c r="L228" s="9" t="str">
        <f t="shared" si="77"/>
        <v>July</v>
      </c>
      <c r="M228" s="13">
        <f t="shared" si="79"/>
        <v>2.79057857052258</v>
      </c>
      <c r="N228" s="13">
        <f t="shared" si="80"/>
        <v>1.9155785705225798</v>
      </c>
      <c r="O228" s="13">
        <f t="shared" si="75"/>
        <v>2.04057857052258</v>
      </c>
      <c r="P228" s="14">
        <f t="shared" si="78"/>
        <v>8</v>
      </c>
      <c r="Q228" s="15" t="str">
        <f t="shared" si="81"/>
        <v>-29</v>
      </c>
      <c r="R228" s="15">
        <f t="shared" si="76"/>
        <v>71</v>
      </c>
      <c r="S228" s="7" t="str">
        <f t="shared" si="82"/>
        <v>17</v>
      </c>
      <c r="T228" s="7" t="str">
        <f t="shared" si="83"/>
        <v> 46</v>
      </c>
      <c r="U228" s="7" t="str">
        <f t="shared" si="84"/>
        <v>00</v>
      </c>
    </row>
    <row r="229" spans="1:21" ht="16.5" customHeight="1">
      <c r="A229" s="16" t="s">
        <v>109</v>
      </c>
      <c r="B229" s="16"/>
      <c r="C229" s="20">
        <v>171518</v>
      </c>
      <c r="D229" s="21">
        <v>-263600</v>
      </c>
      <c r="E229" s="9" t="s">
        <v>775</v>
      </c>
      <c r="F229" s="22" t="s">
        <v>801</v>
      </c>
      <c r="G229" s="19" t="s">
        <v>130</v>
      </c>
      <c r="H229" s="9" t="s">
        <v>148</v>
      </c>
      <c r="I229" s="6" t="s">
        <v>1103</v>
      </c>
      <c r="J229" s="9" t="s">
        <v>47</v>
      </c>
      <c r="K229" s="12" t="s">
        <v>162</v>
      </c>
      <c r="L229" s="9" t="str">
        <f t="shared" si="77"/>
        <v>July</v>
      </c>
      <c r="M229" s="13">
        <f t="shared" si="79"/>
        <v>2.769259126078135</v>
      </c>
      <c r="N229" s="13">
        <f t="shared" si="80"/>
        <v>1.894259126078135</v>
      </c>
      <c r="O229" s="13">
        <f t="shared" si="75"/>
        <v>2.019259126078135</v>
      </c>
      <c r="P229" s="14">
        <f t="shared" si="78"/>
        <v>8</v>
      </c>
      <c r="Q229" s="15" t="str">
        <f t="shared" si="81"/>
        <v>-26</v>
      </c>
      <c r="R229" s="15">
        <f t="shared" si="76"/>
        <v>74</v>
      </c>
      <c r="S229" s="7" t="str">
        <f t="shared" si="82"/>
        <v>17</v>
      </c>
      <c r="T229" s="7" t="str">
        <f t="shared" si="83"/>
        <v> 15</v>
      </c>
      <c r="U229" s="7" t="str">
        <f t="shared" si="84"/>
        <v>18</v>
      </c>
    </row>
    <row r="230" spans="1:21" ht="16.5" customHeight="1">
      <c r="A230" s="16">
        <v>4</v>
      </c>
      <c r="B230" s="16"/>
      <c r="C230" s="16"/>
      <c r="D230" s="16"/>
      <c r="E230" s="9" t="s">
        <v>879</v>
      </c>
      <c r="F230" s="10" t="s">
        <v>723</v>
      </c>
      <c r="G230" s="17">
        <v>5.4</v>
      </c>
      <c r="H230" s="9" t="s">
        <v>1472</v>
      </c>
      <c r="I230" s="6" t="s">
        <v>288</v>
      </c>
      <c r="J230" s="9" t="s">
        <v>7</v>
      </c>
      <c r="K230" s="12"/>
      <c r="L230" s="9" t="str">
        <f t="shared" si="77"/>
        <v>July</v>
      </c>
      <c r="M230" s="13">
        <f t="shared" si="79"/>
        <v>2.7333563483003576</v>
      </c>
      <c r="N230" s="13">
        <f t="shared" si="80"/>
        <v>1.8583563483003576</v>
      </c>
      <c r="O230" s="13">
        <f t="shared" si="75"/>
        <v>1.9833563483003576</v>
      </c>
      <c r="P230" s="14">
        <f t="shared" si="78"/>
        <v>8</v>
      </c>
      <c r="Q230" s="15" t="str">
        <f t="shared" si="81"/>
        <v>-26</v>
      </c>
      <c r="R230" s="15">
        <f t="shared" si="76"/>
        <v>74</v>
      </c>
      <c r="S230" s="7" t="str">
        <f t="shared" si="82"/>
        <v>16</v>
      </c>
      <c r="T230" s="7" t="str">
        <f t="shared" si="83"/>
        <v> 23</v>
      </c>
      <c r="U230" s="7" t="str">
        <f t="shared" si="84"/>
        <v>36</v>
      </c>
    </row>
    <row r="231" spans="1:21" ht="16.5" customHeight="1">
      <c r="A231" s="16">
        <v>19</v>
      </c>
      <c r="B231" s="16"/>
      <c r="C231" s="16"/>
      <c r="D231" s="16"/>
      <c r="E231" s="9" t="s">
        <v>891</v>
      </c>
      <c r="F231" s="10" t="s">
        <v>738</v>
      </c>
      <c r="G231" s="17">
        <v>7.2</v>
      </c>
      <c r="H231" s="9" t="s">
        <v>1473</v>
      </c>
      <c r="I231" s="9" t="s">
        <v>288</v>
      </c>
      <c r="J231" s="9" t="s">
        <v>47</v>
      </c>
      <c r="K231" s="12"/>
      <c r="L231" s="9" t="str">
        <f t="shared" si="77"/>
        <v>July</v>
      </c>
      <c r="M231" s="13">
        <f t="shared" si="79"/>
        <v>2.760439681633691</v>
      </c>
      <c r="N231" s="13">
        <f t="shared" si="80"/>
        <v>1.8854396816336911</v>
      </c>
      <c r="O231" s="13">
        <f t="shared" si="75"/>
        <v>2.010439681633691</v>
      </c>
      <c r="P231" s="14">
        <f t="shared" si="78"/>
        <v>8</v>
      </c>
      <c r="Q231" s="15" t="str">
        <f t="shared" si="81"/>
        <v>-26</v>
      </c>
      <c r="R231" s="15">
        <f t="shared" si="76"/>
        <v>74</v>
      </c>
      <c r="S231" s="7" t="str">
        <f t="shared" si="82"/>
        <v>17</v>
      </c>
      <c r="T231" s="7" t="str">
        <f t="shared" si="83"/>
        <v> 02</v>
      </c>
      <c r="U231" s="7" t="str">
        <f t="shared" si="84"/>
        <v>36</v>
      </c>
    </row>
    <row r="232" spans="1:21" ht="16.5" customHeight="1">
      <c r="A232" s="9" t="s">
        <v>261</v>
      </c>
      <c r="B232" s="9"/>
      <c r="C232" s="9"/>
      <c r="D232" s="9"/>
      <c r="E232" s="9" t="s">
        <v>526</v>
      </c>
      <c r="F232" s="10" t="s">
        <v>615</v>
      </c>
      <c r="G232" s="9"/>
      <c r="H232" s="11" t="s">
        <v>527</v>
      </c>
      <c r="I232" s="9" t="s">
        <v>307</v>
      </c>
      <c r="J232" s="9" t="s">
        <v>47</v>
      </c>
      <c r="K232" s="12" t="s">
        <v>337</v>
      </c>
      <c r="L232" s="9" t="str">
        <f t="shared" si="77"/>
        <v>July</v>
      </c>
      <c r="M232" s="13">
        <f t="shared" si="79"/>
        <v>2.7732406075596168</v>
      </c>
      <c r="N232" s="13">
        <f t="shared" si="80"/>
        <v>1.8982406075596168</v>
      </c>
      <c r="O232" s="13">
        <f t="shared" si="75"/>
        <v>2.0232406075596168</v>
      </c>
      <c r="P232" s="14">
        <f t="shared" si="78"/>
        <v>8</v>
      </c>
      <c r="Q232" s="15" t="str">
        <f t="shared" si="81"/>
        <v>-26</v>
      </c>
      <c r="R232" s="15">
        <f t="shared" si="76"/>
        <v>74</v>
      </c>
      <c r="S232" s="7" t="str">
        <f t="shared" si="82"/>
        <v>17</v>
      </c>
      <c r="T232" s="7" t="str">
        <f t="shared" si="83"/>
        <v> 21</v>
      </c>
      <c r="U232" s="7" t="str">
        <f t="shared" si="84"/>
        <v>02</v>
      </c>
    </row>
    <row r="233" spans="1:21" ht="16.5" customHeight="1">
      <c r="A233" s="16" t="s">
        <v>1192</v>
      </c>
      <c r="B233" s="16"/>
      <c r="C233" s="16"/>
      <c r="D233" s="16"/>
      <c r="E233" s="9" t="s">
        <v>1193</v>
      </c>
      <c r="F233" s="10" t="s">
        <v>1194</v>
      </c>
      <c r="G233" s="19" t="s">
        <v>1195</v>
      </c>
      <c r="H233" s="9" t="s">
        <v>1196</v>
      </c>
      <c r="I233" s="6" t="s">
        <v>1103</v>
      </c>
      <c r="J233" s="9" t="s">
        <v>7</v>
      </c>
      <c r="K233" s="12" t="s">
        <v>1197</v>
      </c>
      <c r="L233" s="9" t="str">
        <f t="shared" si="77"/>
        <v>July</v>
      </c>
      <c r="M233" s="13">
        <f t="shared" si="79"/>
        <v>2.7373841260781355</v>
      </c>
      <c r="N233" s="13">
        <f t="shared" si="80"/>
        <v>1.8623841260781355</v>
      </c>
      <c r="O233" s="13">
        <f t="shared" si="75"/>
        <v>1.9873841260781355</v>
      </c>
      <c r="P233" s="14">
        <f t="shared" si="78"/>
        <v>8</v>
      </c>
      <c r="Q233" s="15" t="str">
        <f t="shared" si="81"/>
        <v>-26</v>
      </c>
      <c r="R233" s="15">
        <f t="shared" si="76"/>
        <v>74</v>
      </c>
      <c r="S233" s="7" t="str">
        <f t="shared" si="82"/>
        <v>16</v>
      </c>
      <c r="T233" s="7" t="str">
        <f t="shared" si="83"/>
        <v> 29</v>
      </c>
      <c r="U233" s="7" t="str">
        <f t="shared" si="84"/>
        <v>24</v>
      </c>
    </row>
    <row r="234" spans="1:21" ht="16.5" customHeight="1">
      <c r="A234" s="9" t="s">
        <v>263</v>
      </c>
      <c r="B234" s="9"/>
      <c r="C234" s="9"/>
      <c r="D234" s="9"/>
      <c r="E234" s="9" t="s">
        <v>529</v>
      </c>
      <c r="F234" s="10" t="s">
        <v>616</v>
      </c>
      <c r="G234" s="9"/>
      <c r="H234" s="11" t="s">
        <v>530</v>
      </c>
      <c r="I234" s="9" t="s">
        <v>307</v>
      </c>
      <c r="J234" s="9" t="s">
        <v>47</v>
      </c>
      <c r="K234" s="12" t="s">
        <v>338</v>
      </c>
      <c r="L234" s="9" t="str">
        <f t="shared" si="77"/>
        <v>July</v>
      </c>
      <c r="M234" s="13">
        <f t="shared" si="79"/>
        <v>2.7815739408929496</v>
      </c>
      <c r="N234" s="13">
        <f t="shared" si="80"/>
        <v>1.9065739408929496</v>
      </c>
      <c r="O234" s="13">
        <f t="shared" si="75"/>
        <v>2.0315739408929496</v>
      </c>
      <c r="P234" s="14">
        <f t="shared" si="78"/>
        <v>8</v>
      </c>
      <c r="Q234" s="15" t="str">
        <f t="shared" si="81"/>
        <v>-25</v>
      </c>
      <c r="R234" s="15">
        <f t="shared" si="76"/>
        <v>75</v>
      </c>
      <c r="S234" s="7" t="str">
        <f t="shared" si="82"/>
        <v>17</v>
      </c>
      <c r="T234" s="7" t="str">
        <f t="shared" si="83"/>
        <v> 33</v>
      </c>
      <c r="U234" s="7" t="str">
        <f t="shared" si="84"/>
        <v>02</v>
      </c>
    </row>
    <row r="235" spans="1:21" ht="16.5" customHeight="1">
      <c r="A235" s="9" t="s">
        <v>262</v>
      </c>
      <c r="B235" s="9"/>
      <c r="C235" s="9"/>
      <c r="D235" s="9"/>
      <c r="E235" s="9" t="s">
        <v>528</v>
      </c>
      <c r="F235" s="10" t="s">
        <v>691</v>
      </c>
      <c r="G235" s="9" t="s">
        <v>438</v>
      </c>
      <c r="H235" s="11" t="s">
        <v>599</v>
      </c>
      <c r="I235" s="9" t="s">
        <v>286</v>
      </c>
      <c r="J235" s="9" t="s">
        <v>47</v>
      </c>
      <c r="K235" s="12"/>
      <c r="L235" s="9" t="str">
        <f t="shared" si="77"/>
        <v>July</v>
      </c>
      <c r="M235" s="13">
        <f t="shared" si="79"/>
        <v>2.779027644596654</v>
      </c>
      <c r="N235" s="13">
        <f t="shared" si="80"/>
        <v>1.904027644596654</v>
      </c>
      <c r="O235" s="13">
        <f t="shared" si="75"/>
        <v>2.029027644596654</v>
      </c>
      <c r="P235" s="14">
        <f t="shared" si="78"/>
        <v>8</v>
      </c>
      <c r="Q235" s="15" t="str">
        <f t="shared" si="81"/>
        <v>-23</v>
      </c>
      <c r="R235" s="15">
        <f t="shared" si="76"/>
        <v>77</v>
      </c>
      <c r="S235" s="7" t="str">
        <f t="shared" si="82"/>
        <v>17</v>
      </c>
      <c r="T235" s="7" t="str">
        <f t="shared" si="83"/>
        <v> 29</v>
      </c>
      <c r="U235" s="7" t="str">
        <f t="shared" si="84"/>
        <v>22</v>
      </c>
    </row>
    <row r="236" spans="1:21" ht="16.5" customHeight="1">
      <c r="A236" s="16">
        <v>80</v>
      </c>
      <c r="B236" s="16"/>
      <c r="C236" s="16"/>
      <c r="D236" s="16"/>
      <c r="E236" s="9" t="s">
        <v>978</v>
      </c>
      <c r="F236" s="10" t="s">
        <v>848</v>
      </c>
      <c r="G236" s="17">
        <v>7.2</v>
      </c>
      <c r="H236" s="9" t="s">
        <v>1243</v>
      </c>
      <c r="I236" s="9" t="s">
        <v>288</v>
      </c>
      <c r="J236" s="9" t="s">
        <v>7</v>
      </c>
      <c r="K236" s="12"/>
      <c r="L236" s="9" t="str">
        <f t="shared" si="77"/>
        <v>July</v>
      </c>
      <c r="M236" s="13">
        <f t="shared" si="79"/>
        <v>2.728773014967024</v>
      </c>
      <c r="N236" s="13">
        <f t="shared" si="80"/>
        <v>1.853773014967024</v>
      </c>
      <c r="O236" s="13">
        <f t="shared" si="75"/>
        <v>1.978773014967024</v>
      </c>
      <c r="P236" s="14">
        <f t="shared" si="78"/>
        <v>8</v>
      </c>
      <c r="Q236" s="15" t="str">
        <f t="shared" si="81"/>
        <v>-22</v>
      </c>
      <c r="R236" s="15">
        <f t="shared" si="76"/>
        <v>78</v>
      </c>
      <c r="S236" s="7" t="str">
        <f t="shared" si="82"/>
        <v>16</v>
      </c>
      <c r="T236" s="7" t="str">
        <f t="shared" si="83"/>
        <v> 17</v>
      </c>
      <c r="U236" s="7" t="str">
        <f t="shared" si="84"/>
        <v>00</v>
      </c>
    </row>
    <row r="237" spans="1:21" ht="16.5" customHeight="1">
      <c r="A237" s="16">
        <v>23</v>
      </c>
      <c r="B237" s="16"/>
      <c r="C237" s="16"/>
      <c r="D237" s="16"/>
      <c r="E237" s="9" t="s">
        <v>895</v>
      </c>
      <c r="F237" s="10" t="s">
        <v>742</v>
      </c>
      <c r="G237" s="17">
        <v>5.5</v>
      </c>
      <c r="H237" s="9" t="s">
        <v>23</v>
      </c>
      <c r="I237" s="6" t="s">
        <v>290</v>
      </c>
      <c r="J237" s="9" t="s">
        <v>45</v>
      </c>
      <c r="K237" s="12"/>
      <c r="L237" s="9" t="str">
        <f t="shared" si="77"/>
        <v>July</v>
      </c>
      <c r="M237" s="13">
        <f t="shared" si="79"/>
        <v>2.7980785705225792</v>
      </c>
      <c r="N237" s="13">
        <f t="shared" si="80"/>
        <v>1.9230785705225792</v>
      </c>
      <c r="O237" s="13">
        <f t="shared" si="75"/>
        <v>2.0480785705225792</v>
      </c>
      <c r="P237" s="14">
        <f t="shared" si="78"/>
        <v>8</v>
      </c>
      <c r="Q237" s="15" t="str">
        <f t="shared" si="81"/>
        <v>-19</v>
      </c>
      <c r="R237" s="15">
        <f t="shared" si="76"/>
        <v>81</v>
      </c>
      <c r="S237" s="7" t="str">
        <f t="shared" si="82"/>
        <v>17</v>
      </c>
      <c r="T237" s="7" t="str">
        <f t="shared" si="83"/>
        <v> 56</v>
      </c>
      <c r="U237" s="7" t="str">
        <f t="shared" si="84"/>
        <v>48</v>
      </c>
    </row>
    <row r="238" spans="1:21" ht="16.5" customHeight="1">
      <c r="A238" s="9" t="s">
        <v>1364</v>
      </c>
      <c r="B238" s="9"/>
      <c r="C238" s="9"/>
      <c r="D238" s="9"/>
      <c r="E238" s="9" t="s">
        <v>1366</v>
      </c>
      <c r="F238" s="22" t="s">
        <v>1367</v>
      </c>
      <c r="G238" s="9" t="s">
        <v>1024</v>
      </c>
      <c r="H238" s="11" t="s">
        <v>1363</v>
      </c>
      <c r="I238" s="6" t="s">
        <v>1103</v>
      </c>
      <c r="J238" s="9" t="s">
        <v>7</v>
      </c>
      <c r="K238" s="12" t="s">
        <v>1365</v>
      </c>
      <c r="L238" s="9" t="str">
        <f t="shared" si="77"/>
        <v>July</v>
      </c>
      <c r="M238" s="13">
        <f t="shared" si="79"/>
        <v>2.7207406075596166</v>
      </c>
      <c r="N238" s="13">
        <f t="shared" si="80"/>
        <v>1.8457406075596166</v>
      </c>
      <c r="O238" s="13">
        <f t="shared" si="75"/>
        <v>1.9707406075596166</v>
      </c>
      <c r="P238" s="14">
        <f t="shared" si="78"/>
        <v>8</v>
      </c>
      <c r="Q238" s="15" t="str">
        <f t="shared" si="81"/>
        <v>-19</v>
      </c>
      <c r="R238" s="15">
        <f t="shared" si="76"/>
        <v>81</v>
      </c>
      <c r="S238" s="7" t="str">
        <f t="shared" si="82"/>
        <v>16</v>
      </c>
      <c r="T238" s="7" t="str">
        <f t="shared" si="83"/>
        <v> 05</v>
      </c>
      <c r="U238" s="7" t="str">
        <f t="shared" si="84"/>
        <v>26</v>
      </c>
    </row>
    <row r="239" spans="1:21" ht="16.5" customHeight="1">
      <c r="A239" s="16" t="s">
        <v>1186</v>
      </c>
      <c r="B239" s="16"/>
      <c r="C239" s="16"/>
      <c r="D239" s="16"/>
      <c r="E239" s="9" t="s">
        <v>1187</v>
      </c>
      <c r="F239" s="10" t="s">
        <v>1188</v>
      </c>
      <c r="G239" s="19" t="s">
        <v>1368</v>
      </c>
      <c r="H239" s="9" t="s">
        <v>1190</v>
      </c>
      <c r="I239" s="6" t="s">
        <v>1135</v>
      </c>
      <c r="J239" s="9" t="s">
        <v>7</v>
      </c>
      <c r="K239" s="12" t="s">
        <v>1191</v>
      </c>
      <c r="L239" s="9" t="str">
        <f t="shared" si="77"/>
        <v>July</v>
      </c>
      <c r="M239" s="13">
        <f t="shared" si="79"/>
        <v>2.7253007927448016</v>
      </c>
      <c r="N239" s="13">
        <f t="shared" si="80"/>
        <v>1.8503007927448016</v>
      </c>
      <c r="O239" s="13">
        <f t="shared" si="75"/>
        <v>1.9753007927448016</v>
      </c>
      <c r="P239" s="14">
        <f t="shared" si="78"/>
        <v>8</v>
      </c>
      <c r="Q239" s="15" t="str">
        <f t="shared" si="81"/>
        <v>-19</v>
      </c>
      <c r="R239" s="15">
        <f t="shared" si="76"/>
        <v>81</v>
      </c>
      <c r="S239" s="7" t="str">
        <f t="shared" si="82"/>
        <v>16</v>
      </c>
      <c r="T239" s="7" t="str">
        <f t="shared" si="83"/>
        <v> 12</v>
      </c>
      <c r="U239" s="7" t="str">
        <f t="shared" si="84"/>
        <v>00</v>
      </c>
    </row>
    <row r="240" spans="1:21" ht="16.5" customHeight="1">
      <c r="A240" s="16">
        <v>9</v>
      </c>
      <c r="B240" s="16"/>
      <c r="C240" s="16"/>
      <c r="D240" s="16"/>
      <c r="E240" s="9" t="s">
        <v>884</v>
      </c>
      <c r="F240" s="10" t="s">
        <v>728</v>
      </c>
      <c r="G240" s="17">
        <v>7.9</v>
      </c>
      <c r="H240" s="9" t="s">
        <v>1244</v>
      </c>
      <c r="I240" s="9" t="s">
        <v>288</v>
      </c>
      <c r="J240" s="9" t="s">
        <v>47</v>
      </c>
      <c r="K240" s="12"/>
      <c r="L240" s="9" t="str">
        <f t="shared" si="77"/>
        <v>July</v>
      </c>
      <c r="M240" s="13">
        <f t="shared" si="79"/>
        <v>2.7719674594114685</v>
      </c>
      <c r="N240" s="13">
        <f t="shared" si="80"/>
        <v>1.8969674594114685</v>
      </c>
      <c r="O240" s="13">
        <f t="shared" si="75"/>
        <v>2.0219674594114685</v>
      </c>
      <c r="P240" s="14">
        <f t="shared" si="78"/>
        <v>8</v>
      </c>
      <c r="Q240" s="15" t="str">
        <f t="shared" si="81"/>
        <v>-18</v>
      </c>
      <c r="R240" s="15">
        <f t="shared" si="76"/>
        <v>82</v>
      </c>
      <c r="S240" s="7" t="str">
        <f t="shared" si="82"/>
        <v>17</v>
      </c>
      <c r="T240" s="7" t="str">
        <f t="shared" si="83"/>
        <v> 19</v>
      </c>
      <c r="U240" s="7" t="str">
        <f t="shared" si="84"/>
        <v>12</v>
      </c>
    </row>
    <row r="241" spans="1:21" ht="16.5" customHeight="1">
      <c r="A241" s="16">
        <v>107</v>
      </c>
      <c r="B241" s="16"/>
      <c r="C241" s="16"/>
      <c r="D241" s="16"/>
      <c r="E241" s="9" t="s">
        <v>961</v>
      </c>
      <c r="F241" s="10" t="s">
        <v>872</v>
      </c>
      <c r="G241" s="17">
        <v>8.1</v>
      </c>
      <c r="H241" s="9" t="s">
        <v>1065</v>
      </c>
      <c r="I241" s="9" t="s">
        <v>288</v>
      </c>
      <c r="J241" s="9" t="s">
        <v>47</v>
      </c>
      <c r="K241" s="12"/>
      <c r="L241" s="9" t="str">
        <f t="shared" si="77"/>
        <v>July</v>
      </c>
      <c r="M241" s="13">
        <f t="shared" si="79"/>
        <v>2.739536903855913</v>
      </c>
      <c r="N241" s="13">
        <f t="shared" si="80"/>
        <v>1.864536903855913</v>
      </c>
      <c r="O241" s="13">
        <f t="shared" si="75"/>
        <v>1.989536903855913</v>
      </c>
      <c r="P241" s="14">
        <f t="shared" si="78"/>
        <v>8</v>
      </c>
      <c r="Q241" s="15" t="str">
        <f t="shared" si="81"/>
        <v>-13</v>
      </c>
      <c r="R241" s="15">
        <f t="shared" si="76"/>
        <v>87</v>
      </c>
      <c r="S241" s="7" t="str">
        <f t="shared" si="82"/>
        <v>16</v>
      </c>
      <c r="T241" s="7" t="str">
        <f t="shared" si="83"/>
        <v> 32</v>
      </c>
      <c r="U241" s="7" t="str">
        <f t="shared" si="84"/>
        <v>30</v>
      </c>
    </row>
    <row r="242" spans="1:21" ht="16.5" customHeight="1">
      <c r="A242" s="16" t="s">
        <v>102</v>
      </c>
      <c r="B242" s="16"/>
      <c r="C242" s="20">
        <v>160424</v>
      </c>
      <c r="D242" s="21">
        <v>-112700</v>
      </c>
      <c r="E242" s="9" t="s">
        <v>1361</v>
      </c>
      <c r="F242" s="22" t="s">
        <v>794</v>
      </c>
      <c r="G242" s="19" t="s">
        <v>124</v>
      </c>
      <c r="H242" s="9" t="s">
        <v>142</v>
      </c>
      <c r="I242" s="6" t="s">
        <v>1103</v>
      </c>
      <c r="J242" s="9" t="s">
        <v>7</v>
      </c>
      <c r="K242" s="12" t="s">
        <v>159</v>
      </c>
      <c r="L242" s="9" t="str">
        <f t="shared" si="77"/>
        <v>July</v>
      </c>
      <c r="M242" s="13">
        <f t="shared" si="79"/>
        <v>2.720023014967024</v>
      </c>
      <c r="N242" s="13">
        <f t="shared" si="80"/>
        <v>1.845023014967024</v>
      </c>
      <c r="O242" s="13">
        <f t="shared" si="75"/>
        <v>1.970023014967024</v>
      </c>
      <c r="P242" s="14">
        <f t="shared" si="78"/>
        <v>8</v>
      </c>
      <c r="Q242" s="15" t="str">
        <f t="shared" si="81"/>
        <v>-11</v>
      </c>
      <c r="R242" s="15">
        <f t="shared" si="76"/>
        <v>89</v>
      </c>
      <c r="S242" s="7" t="str">
        <f t="shared" si="82"/>
        <v>16</v>
      </c>
      <c r="T242" s="7" t="str">
        <f t="shared" si="83"/>
        <v> 04</v>
      </c>
      <c r="U242" s="7" t="str">
        <f t="shared" si="84"/>
        <v>24</v>
      </c>
    </row>
    <row r="243" spans="1:21" ht="16.5" customHeight="1">
      <c r="A243" s="9" t="s">
        <v>1362</v>
      </c>
      <c r="B243" s="9"/>
      <c r="C243" s="9"/>
      <c r="D243" s="9"/>
      <c r="E243" s="9" t="s">
        <v>1361</v>
      </c>
      <c r="F243" s="22" t="s">
        <v>1360</v>
      </c>
      <c r="G243" s="9" t="s">
        <v>1283</v>
      </c>
      <c r="H243" s="11" t="s">
        <v>1359</v>
      </c>
      <c r="I243" s="6" t="s">
        <v>1412</v>
      </c>
      <c r="J243" s="9" t="s">
        <v>7</v>
      </c>
      <c r="K243" s="12" t="s">
        <v>1358</v>
      </c>
      <c r="L243" s="9" t="str">
        <f t="shared" si="77"/>
        <v>July</v>
      </c>
      <c r="M243" s="13">
        <f t="shared" si="79"/>
        <v>2.720023014967024</v>
      </c>
      <c r="N243" s="13">
        <f t="shared" si="80"/>
        <v>1.845023014967024</v>
      </c>
      <c r="O243" s="13">
        <f t="shared" si="75"/>
        <v>1.970023014967024</v>
      </c>
      <c r="P243" s="14">
        <f t="shared" si="78"/>
        <v>8</v>
      </c>
      <c r="Q243" s="15" t="str">
        <f t="shared" si="81"/>
        <v>-11</v>
      </c>
      <c r="R243" s="15">
        <f t="shared" si="76"/>
        <v>89</v>
      </c>
      <c r="S243" s="7" t="str">
        <f t="shared" si="82"/>
        <v>16</v>
      </c>
      <c r="T243" s="7" t="str">
        <f t="shared" si="83"/>
        <v> 04</v>
      </c>
      <c r="U243" s="7" t="str">
        <f t="shared" si="84"/>
        <v>24</v>
      </c>
    </row>
    <row r="244" spans="1:21" ht="16.5" customHeight="1">
      <c r="A244" s="16">
        <v>10</v>
      </c>
      <c r="B244" s="16"/>
      <c r="C244" s="16"/>
      <c r="D244" s="16"/>
      <c r="E244" s="9" t="s">
        <v>966</v>
      </c>
      <c r="F244" s="10" t="s">
        <v>729</v>
      </c>
      <c r="G244" s="17">
        <v>6.6</v>
      </c>
      <c r="H244" s="9" t="s">
        <v>1245</v>
      </c>
      <c r="I244" s="9" t="s">
        <v>288</v>
      </c>
      <c r="J244" s="9" t="s">
        <v>47</v>
      </c>
      <c r="K244" s="12"/>
      <c r="L244" s="9" t="str">
        <f t="shared" si="77"/>
        <v>July</v>
      </c>
      <c r="M244" s="13">
        <f t="shared" si="79"/>
        <v>2.7566202371892463</v>
      </c>
      <c r="N244" s="13">
        <f t="shared" si="80"/>
        <v>1.8816202371892463</v>
      </c>
      <c r="O244" s="13">
        <f t="shared" si="75"/>
        <v>2.0066202371892463</v>
      </c>
      <c r="P244" s="14">
        <f t="shared" si="78"/>
        <v>8</v>
      </c>
      <c r="Q244" s="15" t="str">
        <f t="shared" si="81"/>
        <v>-04</v>
      </c>
      <c r="R244" s="15">
        <f t="shared" si="76"/>
        <v>96</v>
      </c>
      <c r="S244" s="7" t="str">
        <f t="shared" si="82"/>
        <v>16</v>
      </c>
      <c r="T244" s="7" t="str">
        <f t="shared" si="83"/>
        <v> 57</v>
      </c>
      <c r="U244" s="7" t="str">
        <f t="shared" si="84"/>
        <v>06</v>
      </c>
    </row>
    <row r="245" spans="1:21" ht="16.5" customHeight="1">
      <c r="A245" s="16">
        <v>14</v>
      </c>
      <c r="B245" s="16"/>
      <c r="C245" s="16"/>
      <c r="D245" s="16"/>
      <c r="E245" s="9" t="s">
        <v>887</v>
      </c>
      <c r="F245" s="10" t="s">
        <v>733</v>
      </c>
      <c r="G245" s="17">
        <v>7.6</v>
      </c>
      <c r="H245" s="9" t="s">
        <v>1246</v>
      </c>
      <c r="I245" s="9" t="s">
        <v>288</v>
      </c>
      <c r="J245" s="9" t="s">
        <v>47</v>
      </c>
      <c r="K245" s="12"/>
      <c r="L245" s="9" t="str">
        <f t="shared" si="77"/>
        <v>July</v>
      </c>
      <c r="M245" s="13">
        <f t="shared" si="79"/>
        <v>2.7847452371892465</v>
      </c>
      <c r="N245" s="13">
        <f t="shared" si="80"/>
        <v>1.9097452371892465</v>
      </c>
      <c r="O245" s="13">
        <f t="shared" si="75"/>
        <v>2.0347452371892465</v>
      </c>
      <c r="P245" s="14">
        <f t="shared" si="78"/>
        <v>8</v>
      </c>
      <c r="Q245" s="15" t="str">
        <f t="shared" si="81"/>
        <v>-03</v>
      </c>
      <c r="R245" s="15">
        <f t="shared" si="76"/>
        <v>97</v>
      </c>
      <c r="S245" s="7" t="str">
        <f t="shared" si="82"/>
        <v>17</v>
      </c>
      <c r="T245" s="7" t="str">
        <f t="shared" si="83"/>
        <v> 37</v>
      </c>
      <c r="U245" s="7" t="str">
        <f t="shared" si="84"/>
        <v>36</v>
      </c>
    </row>
    <row r="246" spans="1:21" ht="16.5" customHeight="1">
      <c r="A246" s="16">
        <v>12</v>
      </c>
      <c r="B246" s="16"/>
      <c r="C246" s="16"/>
      <c r="D246" s="16"/>
      <c r="E246" s="9" t="s">
        <v>885</v>
      </c>
      <c r="F246" s="10" t="s">
        <v>731</v>
      </c>
      <c r="G246" s="17">
        <v>6.6</v>
      </c>
      <c r="H246" s="9" t="s">
        <v>1247</v>
      </c>
      <c r="I246" s="9" t="s">
        <v>288</v>
      </c>
      <c r="J246" s="9" t="s">
        <v>47</v>
      </c>
      <c r="K246" s="12"/>
      <c r="L246" s="9" t="str">
        <f t="shared" si="77"/>
        <v>July</v>
      </c>
      <c r="M246" s="13">
        <f t="shared" si="79"/>
        <v>2.7497452371892463</v>
      </c>
      <c r="N246" s="13">
        <f t="shared" si="80"/>
        <v>1.8747452371892463</v>
      </c>
      <c r="O246" s="13">
        <f t="shared" si="75"/>
        <v>1.9997452371892463</v>
      </c>
      <c r="P246" s="14">
        <f t="shared" si="78"/>
        <v>8</v>
      </c>
      <c r="Q246" s="15" t="str">
        <f t="shared" si="81"/>
        <v>-01</v>
      </c>
      <c r="R246" s="15">
        <f t="shared" si="76"/>
        <v>99</v>
      </c>
      <c r="S246" s="7" t="str">
        <f t="shared" si="82"/>
        <v>16</v>
      </c>
      <c r="T246" s="7" t="str">
        <f t="shared" si="83"/>
        <v> 47</v>
      </c>
      <c r="U246" s="7" t="str">
        <f t="shared" si="84"/>
        <v>12</v>
      </c>
    </row>
    <row r="247" spans="1:21" ht="16.5" customHeight="1">
      <c r="A247" s="9" t="s">
        <v>265</v>
      </c>
      <c r="B247" s="9"/>
      <c r="C247" s="9"/>
      <c r="D247" s="9"/>
      <c r="E247" s="9" t="s">
        <v>533</v>
      </c>
      <c r="F247" s="10" t="s">
        <v>623</v>
      </c>
      <c r="G247" s="9" t="s">
        <v>511</v>
      </c>
      <c r="H247" s="11" t="s">
        <v>534</v>
      </c>
      <c r="I247" s="9" t="s">
        <v>290</v>
      </c>
      <c r="J247" s="9" t="s">
        <v>47</v>
      </c>
      <c r="K247" s="12"/>
      <c r="L247" s="9" t="str">
        <f t="shared" si="77"/>
        <v>July</v>
      </c>
      <c r="M247" s="13">
        <f t="shared" si="79"/>
        <v>2.790810052004061</v>
      </c>
      <c r="N247" s="13">
        <f t="shared" si="80"/>
        <v>1.915810052004061</v>
      </c>
      <c r="O247" s="13">
        <f t="shared" si="75"/>
        <v>2.040810052004061</v>
      </c>
      <c r="P247" s="14">
        <f t="shared" si="78"/>
        <v>8</v>
      </c>
      <c r="Q247" s="15" t="str">
        <f t="shared" si="81"/>
        <v>05</v>
      </c>
      <c r="R247" s="15">
        <f t="shared" si="76"/>
        <v>105</v>
      </c>
      <c r="S247" s="7" t="str">
        <f t="shared" si="82"/>
        <v>17</v>
      </c>
      <c r="T247" s="7" t="str">
        <f t="shared" si="83"/>
        <v> 46</v>
      </c>
      <c r="U247" s="7" t="str">
        <f t="shared" si="84"/>
        <v>20</v>
      </c>
    </row>
    <row r="248" spans="1:21" ht="16.5" customHeight="1">
      <c r="A248" s="9" t="s">
        <v>1493</v>
      </c>
      <c r="B248" s="9"/>
      <c r="C248" s="9"/>
      <c r="D248" s="9"/>
      <c r="E248" s="9" t="s">
        <v>1494</v>
      </c>
      <c r="F248" s="10" t="s">
        <v>1495</v>
      </c>
      <c r="G248" s="25">
        <v>13.8</v>
      </c>
      <c r="H248" s="11" t="s">
        <v>1496</v>
      </c>
      <c r="I248" s="9" t="s">
        <v>1477</v>
      </c>
      <c r="J248" s="11" t="s">
        <v>8</v>
      </c>
      <c r="K248" s="12" t="s">
        <v>1497</v>
      </c>
      <c r="L248" s="9" t="str">
        <f t="shared" si="77"/>
        <v>July</v>
      </c>
      <c r="M248" s="13">
        <f t="shared" si="79"/>
        <v>2.7743169964485053</v>
      </c>
      <c r="N248" s="13">
        <f t="shared" si="80"/>
        <v>1.8993169964485053</v>
      </c>
      <c r="O248" s="13">
        <f t="shared" si="75"/>
        <v>2.0243169964485053</v>
      </c>
      <c r="P248" s="14">
        <f t="shared" si="78"/>
        <v>8</v>
      </c>
      <c r="Q248" s="15" t="str">
        <f t="shared" si="81"/>
        <v>14</v>
      </c>
      <c r="R248" s="15">
        <f t="shared" si="76"/>
        <v>114</v>
      </c>
      <c r="S248" s="7" t="str">
        <f t="shared" si="82"/>
        <v>17</v>
      </c>
      <c r="T248" s="7" t="str">
        <f t="shared" si="83"/>
        <v> 22</v>
      </c>
      <c r="U248" s="7" t="str">
        <f t="shared" si="84"/>
        <v>35</v>
      </c>
    </row>
    <row r="249" spans="1:21" ht="16.5" customHeight="1">
      <c r="A249" s="16" t="s">
        <v>1198</v>
      </c>
      <c r="B249" s="16"/>
      <c r="C249" s="16"/>
      <c r="D249" s="16"/>
      <c r="E249" s="9" t="s">
        <v>1199</v>
      </c>
      <c r="F249" s="10" t="s">
        <v>1200</v>
      </c>
      <c r="G249" s="19" t="s">
        <v>1369</v>
      </c>
      <c r="H249" s="9" t="s">
        <v>1144</v>
      </c>
      <c r="I249" s="6" t="s">
        <v>1103</v>
      </c>
      <c r="J249" s="9" t="s">
        <v>50</v>
      </c>
      <c r="K249" s="12" t="s">
        <v>1201</v>
      </c>
      <c r="L249" s="9" t="str">
        <f t="shared" si="77"/>
        <v>July</v>
      </c>
      <c r="M249" s="13">
        <f t="shared" si="79"/>
        <v>2.7688077371892463</v>
      </c>
      <c r="N249" s="13">
        <f t="shared" si="80"/>
        <v>1.8938077371892463</v>
      </c>
      <c r="O249" s="13">
        <f t="shared" si="75"/>
        <v>2.0188077371892463</v>
      </c>
      <c r="P249" s="14">
        <f t="shared" si="78"/>
        <v>8</v>
      </c>
      <c r="Q249" s="15" t="str">
        <f t="shared" si="81"/>
        <v>14</v>
      </c>
      <c r="R249" s="15">
        <f t="shared" si="76"/>
        <v>114</v>
      </c>
      <c r="S249" s="7" t="str">
        <f t="shared" si="82"/>
        <v>17</v>
      </c>
      <c r="T249" s="7" t="str">
        <f t="shared" si="83"/>
        <v> 14</v>
      </c>
      <c r="U249" s="7" t="str">
        <f t="shared" si="84"/>
        <v>39</v>
      </c>
    </row>
    <row r="250" spans="1:21" ht="16.5" customHeight="1">
      <c r="A250" s="9" t="s">
        <v>259</v>
      </c>
      <c r="B250" s="9"/>
      <c r="C250" s="9"/>
      <c r="D250" s="9"/>
      <c r="E250" s="9" t="s">
        <v>523</v>
      </c>
      <c r="F250" s="10" t="s">
        <v>688</v>
      </c>
      <c r="G250" s="9" t="s">
        <v>494</v>
      </c>
      <c r="H250" s="11" t="s">
        <v>1248</v>
      </c>
      <c r="I250" s="9" t="s">
        <v>286</v>
      </c>
      <c r="J250" s="9" t="s">
        <v>50</v>
      </c>
      <c r="K250" s="12"/>
      <c r="L250" s="9" t="str">
        <f t="shared" si="77"/>
        <v>July</v>
      </c>
      <c r="M250" s="13">
        <f t="shared" si="79"/>
        <v>2.7478702371892463</v>
      </c>
      <c r="N250" s="13">
        <f t="shared" si="80"/>
        <v>1.8728702371892463</v>
      </c>
      <c r="O250" s="13">
        <f t="shared" si="75"/>
        <v>1.9978702371892463</v>
      </c>
      <c r="P250" s="14">
        <f t="shared" si="78"/>
        <v>8</v>
      </c>
      <c r="Q250" s="15" t="str">
        <f t="shared" si="81"/>
        <v>23</v>
      </c>
      <c r="R250" s="15">
        <f t="shared" si="76"/>
        <v>123</v>
      </c>
      <c r="S250" s="7" t="str">
        <f t="shared" si="82"/>
        <v>16</v>
      </c>
      <c r="T250" s="7" t="str">
        <f t="shared" si="83"/>
        <v> 44</v>
      </c>
      <c r="U250" s="7" t="str">
        <f t="shared" si="84"/>
        <v>30</v>
      </c>
    </row>
    <row r="251" spans="1:21" ht="16.5" customHeight="1">
      <c r="A251" s="16">
        <v>13</v>
      </c>
      <c r="B251" s="16"/>
      <c r="C251" s="16"/>
      <c r="D251" s="16"/>
      <c r="E251" s="9" t="s">
        <v>886</v>
      </c>
      <c r="F251" s="10" t="s">
        <v>732</v>
      </c>
      <c r="G251" s="17">
        <v>5.8</v>
      </c>
      <c r="H251" s="9" t="s">
        <v>1505</v>
      </c>
      <c r="I251" s="6" t="s">
        <v>288</v>
      </c>
      <c r="J251" s="9" t="s">
        <v>50</v>
      </c>
      <c r="K251" s="12" t="s">
        <v>51</v>
      </c>
      <c r="L251" s="9" t="str">
        <f t="shared" si="77"/>
        <v>July</v>
      </c>
      <c r="M251" s="13">
        <f t="shared" si="79"/>
        <v>2.7459257927448015</v>
      </c>
      <c r="N251" s="13">
        <f t="shared" si="80"/>
        <v>1.8709257927448015</v>
      </c>
      <c r="O251" s="13">
        <f t="shared" si="75"/>
        <v>1.9959257927448015</v>
      </c>
      <c r="P251" s="14">
        <f t="shared" si="78"/>
        <v>8</v>
      </c>
      <c r="Q251" s="15" t="str">
        <f t="shared" si="81"/>
        <v>36</v>
      </c>
      <c r="R251" s="15">
        <f t="shared" si="76"/>
        <v>136</v>
      </c>
      <c r="S251" s="7" t="str">
        <f t="shared" si="82"/>
        <v>16</v>
      </c>
      <c r="T251" s="7" t="str">
        <f t="shared" si="83"/>
        <v> 41</v>
      </c>
      <c r="U251" s="7" t="str">
        <f t="shared" si="84"/>
        <v>42</v>
      </c>
    </row>
    <row r="252" spans="1:21" ht="16.5" customHeight="1">
      <c r="A252" s="16">
        <v>92</v>
      </c>
      <c r="B252" s="16"/>
      <c r="C252" s="16"/>
      <c r="D252" s="16"/>
      <c r="E252" s="9" t="s">
        <v>1026</v>
      </c>
      <c r="F252" s="10" t="s">
        <v>860</v>
      </c>
      <c r="G252" s="17">
        <v>6.5</v>
      </c>
      <c r="H252" s="9" t="s">
        <v>1506</v>
      </c>
      <c r="I252" s="6" t="s">
        <v>288</v>
      </c>
      <c r="J252" s="9" t="s">
        <v>50</v>
      </c>
      <c r="K252" s="12"/>
      <c r="L252" s="9" t="str">
        <f t="shared" si="77"/>
        <v>July</v>
      </c>
      <c r="M252" s="13">
        <f t="shared" si="79"/>
        <v>2.770509126078135</v>
      </c>
      <c r="N252" s="13">
        <f t="shared" si="80"/>
        <v>1.8955091260781352</v>
      </c>
      <c r="O252" s="13">
        <f t="shared" si="75"/>
        <v>2.020509126078135</v>
      </c>
      <c r="P252" s="14">
        <f t="shared" si="78"/>
        <v>8</v>
      </c>
      <c r="Q252" s="15" t="str">
        <f t="shared" si="81"/>
        <v>43</v>
      </c>
      <c r="R252" s="15">
        <f t="shared" si="76"/>
        <v>143</v>
      </c>
      <c r="S252" s="7" t="str">
        <f t="shared" si="82"/>
        <v>17</v>
      </c>
      <c r="T252" s="7" t="str">
        <f t="shared" si="83"/>
        <v> 17</v>
      </c>
      <c r="U252" s="7" t="str">
        <f t="shared" si="84"/>
        <v>06</v>
      </c>
    </row>
    <row r="253" spans="1:21" ht="16.5" customHeight="1">
      <c r="A253" s="9" t="s">
        <v>1372</v>
      </c>
      <c r="B253" s="9"/>
      <c r="C253" s="9"/>
      <c r="D253" s="9"/>
      <c r="E253" s="9" t="s">
        <v>1373</v>
      </c>
      <c r="F253" s="10" t="s">
        <v>1374</v>
      </c>
      <c r="G253" s="9" t="s">
        <v>1370</v>
      </c>
      <c r="H253" s="11" t="s">
        <v>1371</v>
      </c>
      <c r="I253" s="6" t="s">
        <v>1103</v>
      </c>
      <c r="J253" s="9" t="s">
        <v>188</v>
      </c>
      <c r="K253" s="12" t="s">
        <v>1375</v>
      </c>
      <c r="L253" s="9" t="str">
        <f t="shared" si="77"/>
        <v>July</v>
      </c>
      <c r="M253" s="13">
        <f t="shared" si="79"/>
        <v>2.7809952371892463</v>
      </c>
      <c r="N253" s="13">
        <f t="shared" si="80"/>
        <v>1.9059952371892463</v>
      </c>
      <c r="O253" s="13">
        <f t="shared" si="75"/>
        <v>2.0309952371892463</v>
      </c>
      <c r="P253" s="14">
        <f t="shared" si="78"/>
        <v>8</v>
      </c>
      <c r="Q253" s="15" t="str">
        <f t="shared" si="81"/>
        <v>55</v>
      </c>
      <c r="R253" s="15">
        <f t="shared" si="76"/>
        <v>155</v>
      </c>
      <c r="S253" s="7" t="str">
        <f t="shared" si="82"/>
        <v>17</v>
      </c>
      <c r="T253" s="7" t="str">
        <f t="shared" si="83"/>
        <v> 32</v>
      </c>
      <c r="U253" s="7" t="str">
        <f t="shared" si="84"/>
        <v>12</v>
      </c>
    </row>
    <row r="254" spans="1:21" ht="16.5" customHeight="1">
      <c r="A254" s="9" t="s">
        <v>266</v>
      </c>
      <c r="B254" s="9"/>
      <c r="C254" s="9"/>
      <c r="D254" s="9"/>
      <c r="E254" s="9" t="s">
        <v>535</v>
      </c>
      <c r="F254" s="10" t="s">
        <v>695</v>
      </c>
      <c r="G254" s="9">
        <v>8.1</v>
      </c>
      <c r="H254" s="11" t="s">
        <v>1507</v>
      </c>
      <c r="I254" s="6" t="s">
        <v>286</v>
      </c>
      <c r="J254" s="9" t="s">
        <v>188</v>
      </c>
      <c r="K254" s="12" t="s">
        <v>339</v>
      </c>
      <c r="L254" s="9" t="str">
        <f t="shared" si="77"/>
        <v>July</v>
      </c>
      <c r="M254" s="13">
        <f t="shared" si="79"/>
        <v>2.79932857052258</v>
      </c>
      <c r="N254" s="13">
        <f t="shared" si="80"/>
        <v>1.9243285705225799</v>
      </c>
      <c r="O254" s="13">
        <f t="shared" si="75"/>
        <v>2.04932857052258</v>
      </c>
      <c r="P254" s="14">
        <f t="shared" si="78"/>
        <v>8</v>
      </c>
      <c r="Q254" s="15" t="str">
        <f t="shared" si="81"/>
        <v>66</v>
      </c>
      <c r="R254" s="15">
        <f t="shared" si="76"/>
        <v>166</v>
      </c>
      <c r="S254" s="7" t="str">
        <f t="shared" si="82"/>
        <v>17</v>
      </c>
      <c r="T254" s="7" t="str">
        <f t="shared" si="83"/>
        <v> 58</v>
      </c>
      <c r="U254" s="7" t="str">
        <f t="shared" si="84"/>
        <v>36</v>
      </c>
    </row>
    <row r="255" spans="1:21" ht="16.5" customHeight="1">
      <c r="A255" s="9" t="s">
        <v>268</v>
      </c>
      <c r="B255" s="9"/>
      <c r="C255" s="9"/>
      <c r="D255" s="9"/>
      <c r="E255" s="9" t="s">
        <v>537</v>
      </c>
      <c r="F255" s="10" t="s">
        <v>696</v>
      </c>
      <c r="G255" s="9" t="s">
        <v>539</v>
      </c>
      <c r="H255" s="11" t="s">
        <v>538</v>
      </c>
      <c r="I255" s="9" t="s">
        <v>291</v>
      </c>
      <c r="J255" s="9" t="s">
        <v>309</v>
      </c>
      <c r="K255" s="12" t="s">
        <v>340</v>
      </c>
      <c r="L255" s="9" t="str">
        <f t="shared" si="77"/>
        <v>August</v>
      </c>
      <c r="M255" s="13">
        <f t="shared" si="79"/>
        <v>2.8088424594114687</v>
      </c>
      <c r="N255" s="13">
        <f t="shared" si="80"/>
        <v>1.9338424594114687</v>
      </c>
      <c r="O255" s="13">
        <f t="shared" si="75"/>
        <v>2.0588424594114687</v>
      </c>
      <c r="P255" s="14">
        <f t="shared" si="78"/>
        <v>9</v>
      </c>
      <c r="Q255" s="15" t="str">
        <f t="shared" si="81"/>
        <v>-63</v>
      </c>
      <c r="R255" s="15">
        <f t="shared" si="76"/>
        <v>37</v>
      </c>
      <c r="S255" s="7" t="str">
        <f t="shared" si="82"/>
        <v>18</v>
      </c>
      <c r="T255" s="7" t="str">
        <f t="shared" si="83"/>
        <v> 12</v>
      </c>
      <c r="U255" s="7" t="str">
        <f t="shared" si="84"/>
        <v>18</v>
      </c>
    </row>
    <row r="256" spans="1:21" ht="16.5" customHeight="1">
      <c r="A256" s="16">
        <v>69</v>
      </c>
      <c r="B256" s="16"/>
      <c r="C256" s="16"/>
      <c r="D256" s="16"/>
      <c r="E256" s="9" t="s">
        <v>932</v>
      </c>
      <c r="F256" s="10" t="s">
        <v>837</v>
      </c>
      <c r="G256" s="17">
        <v>7.7</v>
      </c>
      <c r="H256" s="9" t="s">
        <v>1508</v>
      </c>
      <c r="I256" s="9" t="s">
        <v>288</v>
      </c>
      <c r="J256" s="9" t="s">
        <v>45</v>
      </c>
      <c r="K256" s="12"/>
      <c r="L256" s="9" t="str">
        <f t="shared" si="77"/>
        <v>August</v>
      </c>
      <c r="M256" s="13">
        <f t="shared" si="79"/>
        <v>2.824189681633691</v>
      </c>
      <c r="N256" s="13">
        <f t="shared" si="80"/>
        <v>1.9491896816336909</v>
      </c>
      <c r="O256" s="13">
        <f t="shared" si="75"/>
        <v>2.074189681633691</v>
      </c>
      <c r="P256" s="14">
        <f t="shared" si="78"/>
        <v>9</v>
      </c>
      <c r="Q256" s="15" t="str">
        <f t="shared" si="81"/>
        <v>-32</v>
      </c>
      <c r="R256" s="15">
        <f t="shared" si="76"/>
        <v>68</v>
      </c>
      <c r="S256" s="7" t="str">
        <f t="shared" si="82"/>
        <v>18</v>
      </c>
      <c r="T256" s="7" t="str">
        <f t="shared" si="83"/>
        <v> 34</v>
      </c>
      <c r="U256" s="7" t="str">
        <f t="shared" si="84"/>
        <v>24</v>
      </c>
    </row>
    <row r="257" spans="1:21" ht="16.5" customHeight="1">
      <c r="A257" s="16">
        <v>70</v>
      </c>
      <c r="B257" s="16"/>
      <c r="C257" s="16"/>
      <c r="D257" s="16"/>
      <c r="E257" s="9" t="s">
        <v>933</v>
      </c>
      <c r="F257" s="10" t="s">
        <v>838</v>
      </c>
      <c r="G257" s="17">
        <v>8.1</v>
      </c>
      <c r="H257" s="9" t="s">
        <v>1509</v>
      </c>
      <c r="I257" s="9" t="s">
        <v>288</v>
      </c>
      <c r="J257" s="9" t="s">
        <v>45</v>
      </c>
      <c r="K257" s="12"/>
      <c r="L257" s="9" t="str">
        <f t="shared" si="77"/>
        <v>August</v>
      </c>
      <c r="M257" s="13">
        <f aca="true" t="shared" si="85" ref="M257:M288">N257-3/24+1</f>
        <v>2.830300792744802</v>
      </c>
      <c r="N257" s="13">
        <f aca="true" t="shared" si="86" ref="N257:N288">transtime(S257,T257,U257,$E$2)</f>
        <v>1.955300792744802</v>
      </c>
      <c r="O257" s="13">
        <f t="shared" si="75"/>
        <v>2.080300792744802</v>
      </c>
      <c r="P257" s="14">
        <f t="shared" si="78"/>
        <v>9</v>
      </c>
      <c r="Q257" s="15" t="str">
        <f aca="true" t="shared" si="87" ref="Q257:Q288">IF(LEFT(F257,1)&lt;&gt;"-",LEFT(F257,2),LEFT(F257,3))</f>
        <v>-32</v>
      </c>
      <c r="R257" s="15">
        <f t="shared" si="76"/>
        <v>68</v>
      </c>
      <c r="S257" s="7" t="str">
        <f aca="true" t="shared" si="88" ref="S257:S288">LEFT(E257,2)</f>
        <v>18</v>
      </c>
      <c r="T257" s="7" t="str">
        <f aca="true" t="shared" si="89" ref="T257:T288">MID(E257,4,3)</f>
        <v> 43</v>
      </c>
      <c r="U257" s="7" t="str">
        <f aca="true" t="shared" si="90" ref="U257:U288">MID(E257,9,2)</f>
        <v>12</v>
      </c>
    </row>
    <row r="258" spans="1:21" ht="16.5" customHeight="1">
      <c r="A258" s="16">
        <v>54</v>
      </c>
      <c r="B258" s="16"/>
      <c r="C258" s="16"/>
      <c r="D258" s="16"/>
      <c r="E258" s="9" t="s">
        <v>974</v>
      </c>
      <c r="F258" s="10" t="s">
        <v>823</v>
      </c>
      <c r="G258" s="17">
        <v>7.7</v>
      </c>
      <c r="H258" s="9" t="s">
        <v>1510</v>
      </c>
      <c r="I258" s="9" t="s">
        <v>288</v>
      </c>
      <c r="J258" s="9" t="s">
        <v>45</v>
      </c>
      <c r="K258" s="12"/>
      <c r="L258" s="9" t="str">
        <f t="shared" si="77"/>
        <v>August</v>
      </c>
      <c r="M258" s="13">
        <f t="shared" si="85"/>
        <v>2.8385646816336907</v>
      </c>
      <c r="N258" s="13">
        <f t="shared" si="86"/>
        <v>1.9635646816336907</v>
      </c>
      <c r="O258" s="13">
        <f t="shared" si="75"/>
        <v>2.0885646816336907</v>
      </c>
      <c r="P258" s="14">
        <f t="shared" si="78"/>
        <v>9</v>
      </c>
      <c r="Q258" s="15" t="str">
        <f t="shared" si="87"/>
        <v>-30</v>
      </c>
      <c r="R258" s="15">
        <f t="shared" si="76"/>
        <v>70</v>
      </c>
      <c r="S258" s="7" t="str">
        <f t="shared" si="88"/>
        <v>18</v>
      </c>
      <c r="T258" s="7" t="str">
        <f t="shared" si="89"/>
        <v> 55</v>
      </c>
      <c r="U258" s="7" t="str">
        <f t="shared" si="90"/>
        <v>06</v>
      </c>
    </row>
    <row r="259" spans="1:21" ht="16.5" customHeight="1">
      <c r="A259" s="16">
        <v>55</v>
      </c>
      <c r="B259" s="16"/>
      <c r="C259" s="16"/>
      <c r="D259" s="16"/>
      <c r="E259" s="9" t="s">
        <v>975</v>
      </c>
      <c r="F259" s="10" t="s">
        <v>824</v>
      </c>
      <c r="G259" s="17">
        <v>6.3</v>
      </c>
      <c r="H259" s="9" t="s">
        <v>1511</v>
      </c>
      <c r="I259" s="6" t="s">
        <v>288</v>
      </c>
      <c r="J259" s="9" t="s">
        <v>45</v>
      </c>
      <c r="K259" s="12"/>
      <c r="L259" s="9" t="str">
        <f t="shared" si="77"/>
        <v>August</v>
      </c>
      <c r="M259" s="13">
        <f t="shared" si="85"/>
        <v>2.8697452371892465</v>
      </c>
      <c r="N259" s="13">
        <f t="shared" si="86"/>
        <v>1.9947452371892465</v>
      </c>
      <c r="O259" s="13">
        <f t="shared" si="75"/>
        <v>2.1197452371892465</v>
      </c>
      <c r="P259" s="14">
        <f t="shared" si="78"/>
        <v>9</v>
      </c>
      <c r="Q259" s="15" t="str">
        <f t="shared" si="87"/>
        <v>-30</v>
      </c>
      <c r="R259" s="15">
        <f t="shared" si="76"/>
        <v>70</v>
      </c>
      <c r="S259" s="7" t="str">
        <f t="shared" si="88"/>
        <v>19</v>
      </c>
      <c r="T259" s="7" t="str">
        <f t="shared" si="89"/>
        <v> 40</v>
      </c>
      <c r="U259" s="7" t="str">
        <f t="shared" si="90"/>
        <v>00</v>
      </c>
    </row>
    <row r="260" spans="1:21" ht="16.5" customHeight="1">
      <c r="A260" s="16" t="s">
        <v>108</v>
      </c>
      <c r="B260" s="16"/>
      <c r="C260" s="20">
        <v>190236</v>
      </c>
      <c r="D260" s="21">
        <v>-295300</v>
      </c>
      <c r="E260" s="9" t="s">
        <v>774</v>
      </c>
      <c r="F260" s="22" t="s">
        <v>800</v>
      </c>
      <c r="G260" s="19" t="s">
        <v>129</v>
      </c>
      <c r="H260" s="9" t="s">
        <v>147</v>
      </c>
      <c r="I260" s="6" t="s">
        <v>1103</v>
      </c>
      <c r="J260" s="9" t="s">
        <v>45</v>
      </c>
      <c r="K260" s="12" t="s">
        <v>161</v>
      </c>
      <c r="L260" s="9" t="str">
        <f t="shared" si="77"/>
        <v>August</v>
      </c>
      <c r="M260" s="13">
        <f t="shared" si="85"/>
        <v>2.843773014967024</v>
      </c>
      <c r="N260" s="13">
        <f t="shared" si="86"/>
        <v>1.9687730149670242</v>
      </c>
      <c r="O260" s="13">
        <f t="shared" si="75"/>
        <v>2.093773014967024</v>
      </c>
      <c r="P260" s="14">
        <f t="shared" si="78"/>
        <v>9</v>
      </c>
      <c r="Q260" s="15" t="str">
        <f t="shared" si="87"/>
        <v>-29</v>
      </c>
      <c r="R260" s="15">
        <f t="shared" si="76"/>
        <v>71</v>
      </c>
      <c r="S260" s="7" t="str">
        <f t="shared" si="88"/>
        <v>19</v>
      </c>
      <c r="T260" s="7" t="str">
        <f t="shared" si="89"/>
        <v> 02</v>
      </c>
      <c r="U260" s="7" t="str">
        <f t="shared" si="90"/>
        <v>36</v>
      </c>
    </row>
    <row r="261" spans="1:21" ht="16.5" customHeight="1">
      <c r="A261" s="16">
        <v>22</v>
      </c>
      <c r="B261" s="16"/>
      <c r="C261" s="16"/>
      <c r="D261" s="16"/>
      <c r="E261" s="9" t="s">
        <v>894</v>
      </c>
      <c r="F261" s="10" t="s">
        <v>741</v>
      </c>
      <c r="G261" s="17">
        <v>5.2</v>
      </c>
      <c r="H261" s="9" t="s">
        <v>21</v>
      </c>
      <c r="I261" s="6" t="s">
        <v>288</v>
      </c>
      <c r="J261" s="9" t="s">
        <v>45</v>
      </c>
      <c r="K261" s="12"/>
      <c r="L261" s="9" t="str">
        <f t="shared" si="77"/>
        <v>August</v>
      </c>
      <c r="M261" s="13">
        <f t="shared" si="85"/>
        <v>2.82557857052258</v>
      </c>
      <c r="N261" s="13">
        <f t="shared" si="86"/>
        <v>1.95057857052258</v>
      </c>
      <c r="O261" s="13">
        <f t="shared" si="75"/>
        <v>2.07557857052258</v>
      </c>
      <c r="P261" s="14">
        <f t="shared" si="78"/>
        <v>9</v>
      </c>
      <c r="Q261" s="15" t="str">
        <f t="shared" si="87"/>
        <v>-29</v>
      </c>
      <c r="R261" s="15">
        <f t="shared" si="76"/>
        <v>71</v>
      </c>
      <c r="S261" s="7" t="str">
        <f t="shared" si="88"/>
        <v>18</v>
      </c>
      <c r="T261" s="7" t="str">
        <f t="shared" si="89"/>
        <v> 36</v>
      </c>
      <c r="U261" s="7" t="str">
        <f t="shared" si="90"/>
        <v>24</v>
      </c>
    </row>
    <row r="262" spans="1:21" ht="16.5" customHeight="1">
      <c r="A262" s="16">
        <v>8</v>
      </c>
      <c r="B262" s="16"/>
      <c r="C262" s="16"/>
      <c r="D262" s="16"/>
      <c r="E262" s="9" t="s">
        <v>883</v>
      </c>
      <c r="F262" s="10" t="s">
        <v>727</v>
      </c>
      <c r="G262" s="17">
        <v>4.6</v>
      </c>
      <c r="H262" s="9" t="s">
        <v>1512</v>
      </c>
      <c r="I262" s="6" t="s">
        <v>596</v>
      </c>
      <c r="J262" s="9" t="s">
        <v>45</v>
      </c>
      <c r="K262" s="12" t="s">
        <v>46</v>
      </c>
      <c r="L262" s="9" t="str">
        <f t="shared" si="77"/>
        <v>August</v>
      </c>
      <c r="M262" s="13">
        <f t="shared" si="85"/>
        <v>2.8029396816336907</v>
      </c>
      <c r="N262" s="13">
        <f t="shared" si="86"/>
        <v>1.9279396816336907</v>
      </c>
      <c r="O262" s="13">
        <f t="shared" si="75"/>
        <v>2.0529396816336907</v>
      </c>
      <c r="P262" s="14">
        <f t="shared" si="78"/>
        <v>9</v>
      </c>
      <c r="Q262" s="15" t="str">
        <f t="shared" si="87"/>
        <v>-24</v>
      </c>
      <c r="R262" s="15">
        <f t="shared" si="76"/>
        <v>76</v>
      </c>
      <c r="S262" s="7" t="str">
        <f t="shared" si="88"/>
        <v>18</v>
      </c>
      <c r="T262" s="7" t="str">
        <f t="shared" si="89"/>
        <v> 03</v>
      </c>
      <c r="U262" s="7" t="str">
        <f t="shared" si="90"/>
        <v>48</v>
      </c>
    </row>
    <row r="263" spans="1:21" ht="16.5" customHeight="1">
      <c r="A263" s="16">
        <v>28</v>
      </c>
      <c r="B263" s="16"/>
      <c r="C263" s="16"/>
      <c r="D263" s="16"/>
      <c r="E263" s="9" t="s">
        <v>900</v>
      </c>
      <c r="F263" s="10" t="s">
        <v>747</v>
      </c>
      <c r="G263" s="17">
        <v>6.9</v>
      </c>
      <c r="H263" s="9" t="s">
        <v>1506</v>
      </c>
      <c r="I263" s="9" t="s">
        <v>288</v>
      </c>
      <c r="J263" s="9" t="s">
        <v>45</v>
      </c>
      <c r="K263" s="12"/>
      <c r="L263" s="9" t="str">
        <f t="shared" si="77"/>
        <v>August</v>
      </c>
      <c r="M263" s="13">
        <f t="shared" si="85"/>
        <v>2.817314681633691</v>
      </c>
      <c r="N263" s="13">
        <f t="shared" si="86"/>
        <v>1.942314681633691</v>
      </c>
      <c r="O263" s="13">
        <f t="shared" si="75"/>
        <v>2.067314681633691</v>
      </c>
      <c r="P263" s="14">
        <f t="shared" si="78"/>
        <v>9</v>
      </c>
      <c r="Q263" s="15" t="str">
        <f t="shared" si="87"/>
        <v>-24</v>
      </c>
      <c r="R263" s="15">
        <f t="shared" si="76"/>
        <v>76</v>
      </c>
      <c r="S263" s="7" t="str">
        <f t="shared" si="88"/>
        <v>18</v>
      </c>
      <c r="T263" s="7" t="str">
        <f t="shared" si="89"/>
        <v> 24</v>
      </c>
      <c r="U263" s="7" t="str">
        <f t="shared" si="90"/>
        <v>30</v>
      </c>
    </row>
    <row r="264" spans="1:21" ht="16.5" customHeight="1">
      <c r="A264" s="16">
        <v>20</v>
      </c>
      <c r="B264" s="16"/>
      <c r="C264" s="16"/>
      <c r="D264" s="16"/>
      <c r="E264" s="9" t="s">
        <v>892</v>
      </c>
      <c r="F264" s="10" t="s">
        <v>739</v>
      </c>
      <c r="G264" s="19">
        <v>5</v>
      </c>
      <c r="H264" s="9" t="s">
        <v>29</v>
      </c>
      <c r="I264" s="9" t="s">
        <v>1115</v>
      </c>
      <c r="J264" s="9" t="s">
        <v>45</v>
      </c>
      <c r="K264" s="12" t="s">
        <v>1116</v>
      </c>
      <c r="L264" s="9" t="str">
        <f t="shared" si="77"/>
        <v>August</v>
      </c>
      <c r="M264" s="13">
        <f t="shared" si="85"/>
        <v>2.802106348300357</v>
      </c>
      <c r="N264" s="13">
        <f t="shared" si="86"/>
        <v>1.9271063483003572</v>
      </c>
      <c r="O264" s="13">
        <f t="shared" si="75"/>
        <v>2.052106348300357</v>
      </c>
      <c r="P264" s="14">
        <f t="shared" si="78"/>
        <v>9</v>
      </c>
      <c r="Q264" s="15" t="str">
        <f t="shared" si="87"/>
        <v>-23</v>
      </c>
      <c r="R264" s="15">
        <f t="shared" si="76"/>
        <v>77</v>
      </c>
      <c r="S264" s="7" t="str">
        <f t="shared" si="88"/>
        <v>18</v>
      </c>
      <c r="T264" s="7" t="str">
        <f t="shared" si="89"/>
        <v> 02</v>
      </c>
      <c r="U264" s="7" t="str">
        <f t="shared" si="90"/>
        <v>36</v>
      </c>
    </row>
    <row r="265" spans="1:21" ht="16.5" customHeight="1">
      <c r="A265" s="16">
        <v>21</v>
      </c>
      <c r="B265" s="16"/>
      <c r="C265" s="16"/>
      <c r="D265" s="16"/>
      <c r="E265" s="9" t="s">
        <v>893</v>
      </c>
      <c r="F265" s="10" t="s">
        <v>740</v>
      </c>
      <c r="G265" s="17">
        <v>5.9</v>
      </c>
      <c r="H265" s="9" t="s">
        <v>1513</v>
      </c>
      <c r="I265" s="9" t="s">
        <v>290</v>
      </c>
      <c r="J265" s="9" t="s">
        <v>45</v>
      </c>
      <c r="K265" s="12"/>
      <c r="L265" s="9" t="str">
        <f t="shared" si="77"/>
        <v>August</v>
      </c>
      <c r="M265" s="13">
        <f t="shared" si="85"/>
        <v>2.8034952371892463</v>
      </c>
      <c r="N265" s="13">
        <f t="shared" si="86"/>
        <v>1.9284952371892463</v>
      </c>
      <c r="O265" s="13">
        <f t="shared" si="75"/>
        <v>2.0534952371892463</v>
      </c>
      <c r="P265" s="14">
        <f t="shared" si="78"/>
        <v>9</v>
      </c>
      <c r="Q265" s="15" t="str">
        <f t="shared" si="87"/>
        <v>-22</v>
      </c>
      <c r="R265" s="15">
        <f t="shared" si="76"/>
        <v>78</v>
      </c>
      <c r="S265" s="7" t="str">
        <f t="shared" si="88"/>
        <v>18</v>
      </c>
      <c r="T265" s="7" t="str">
        <f t="shared" si="89"/>
        <v> 04</v>
      </c>
      <c r="U265" s="7" t="str">
        <f t="shared" si="90"/>
        <v>36</v>
      </c>
    </row>
    <row r="266" spans="1:21" ht="16.5" customHeight="1">
      <c r="A266" s="16">
        <v>25</v>
      </c>
      <c r="B266" s="16"/>
      <c r="C266" s="16"/>
      <c r="D266" s="16"/>
      <c r="E266" s="9" t="s">
        <v>897</v>
      </c>
      <c r="F266" s="10" t="s">
        <v>744</v>
      </c>
      <c r="G266" s="17">
        <v>4.6</v>
      </c>
      <c r="H266" s="9" t="s">
        <v>1514</v>
      </c>
      <c r="I266" s="9" t="s">
        <v>290</v>
      </c>
      <c r="J266" s="9" t="s">
        <v>45</v>
      </c>
      <c r="K266" s="12"/>
      <c r="L266" s="9" t="str">
        <f t="shared" si="77"/>
        <v>August</v>
      </c>
      <c r="M266" s="13">
        <f t="shared" si="85"/>
        <v>2.822245237189246</v>
      </c>
      <c r="N266" s="13">
        <f t="shared" si="86"/>
        <v>1.9472452371892461</v>
      </c>
      <c r="O266" s="13">
        <f t="shared" si="75"/>
        <v>2.072245237189246</v>
      </c>
      <c r="P266" s="14">
        <f t="shared" si="78"/>
        <v>9</v>
      </c>
      <c r="Q266" s="15" t="str">
        <f t="shared" si="87"/>
        <v>-19</v>
      </c>
      <c r="R266" s="15">
        <f t="shared" si="76"/>
        <v>81</v>
      </c>
      <c r="S266" s="7" t="str">
        <f t="shared" si="88"/>
        <v>18</v>
      </c>
      <c r="T266" s="7" t="str">
        <f t="shared" si="89"/>
        <v> 31</v>
      </c>
      <c r="U266" s="7" t="str">
        <f t="shared" si="90"/>
        <v>36</v>
      </c>
    </row>
    <row r="267" spans="1:21" ht="16.5" customHeight="1">
      <c r="A267" s="16">
        <v>24</v>
      </c>
      <c r="B267" s="16"/>
      <c r="C267" s="16"/>
      <c r="D267" s="16"/>
      <c r="E267" s="9" t="s">
        <v>896</v>
      </c>
      <c r="F267" s="10" t="s">
        <v>743</v>
      </c>
      <c r="G267" s="17">
        <v>4.6</v>
      </c>
      <c r="H267" s="9" t="s">
        <v>987</v>
      </c>
      <c r="I267" s="6" t="s">
        <v>290</v>
      </c>
      <c r="J267" s="9" t="s">
        <v>45</v>
      </c>
      <c r="K267" s="12" t="s">
        <v>54</v>
      </c>
      <c r="L267" s="9" t="str">
        <f t="shared" si="77"/>
        <v>August</v>
      </c>
      <c r="M267" s="13">
        <f t="shared" si="85"/>
        <v>2.812036903855913</v>
      </c>
      <c r="N267" s="13">
        <f t="shared" si="86"/>
        <v>1.9370369038559132</v>
      </c>
      <c r="O267" s="13">
        <f t="shared" si="75"/>
        <v>2.062036903855913</v>
      </c>
      <c r="P267" s="14">
        <f t="shared" si="78"/>
        <v>9</v>
      </c>
      <c r="Q267" s="15" t="str">
        <f t="shared" si="87"/>
        <v>-18</v>
      </c>
      <c r="R267" s="15">
        <f t="shared" si="76"/>
        <v>82</v>
      </c>
      <c r="S267" s="7" t="str">
        <f t="shared" si="88"/>
        <v>18</v>
      </c>
      <c r="T267" s="7" t="str">
        <f t="shared" si="89"/>
        <v> 16</v>
      </c>
      <c r="U267" s="7" t="str">
        <f t="shared" si="90"/>
        <v>54</v>
      </c>
    </row>
    <row r="268" spans="1:21" ht="16.5" customHeight="1">
      <c r="A268" s="16">
        <v>18</v>
      </c>
      <c r="B268" s="16"/>
      <c r="C268" s="16"/>
      <c r="D268" s="16"/>
      <c r="E268" s="9" t="s">
        <v>890</v>
      </c>
      <c r="F268" s="10" t="s">
        <v>737</v>
      </c>
      <c r="G268" s="17">
        <v>6.9</v>
      </c>
      <c r="H268" s="9" t="s">
        <v>1515</v>
      </c>
      <c r="I268" s="9" t="s">
        <v>290</v>
      </c>
      <c r="J268" s="9" t="s">
        <v>45</v>
      </c>
      <c r="K268" s="12"/>
      <c r="L268" s="9" t="str">
        <f t="shared" si="77"/>
        <v>August</v>
      </c>
      <c r="M268" s="13">
        <f t="shared" si="85"/>
        <v>2.8141202371892464</v>
      </c>
      <c r="N268" s="13">
        <f t="shared" si="86"/>
        <v>1.9391202371892464</v>
      </c>
      <c r="O268" s="13">
        <f t="shared" si="75"/>
        <v>2.0641202371892464</v>
      </c>
      <c r="P268" s="14">
        <f t="shared" si="78"/>
        <v>9</v>
      </c>
      <c r="Q268" s="15" t="str">
        <f t="shared" si="87"/>
        <v>-17</v>
      </c>
      <c r="R268" s="15">
        <f t="shared" si="76"/>
        <v>83</v>
      </c>
      <c r="S268" s="7" t="str">
        <f t="shared" si="88"/>
        <v>18</v>
      </c>
      <c r="T268" s="7" t="str">
        <f t="shared" si="89"/>
        <v> 19</v>
      </c>
      <c r="U268" s="7" t="str">
        <f t="shared" si="90"/>
        <v>54</v>
      </c>
    </row>
    <row r="269" spans="1:21" ht="16.5" customHeight="1">
      <c r="A269" s="16">
        <v>17</v>
      </c>
      <c r="B269" s="16"/>
      <c r="C269" s="16"/>
      <c r="D269" s="16"/>
      <c r="E269" s="9" t="s">
        <v>889</v>
      </c>
      <c r="F269" s="10" t="s">
        <v>736</v>
      </c>
      <c r="G269" s="17">
        <v>6</v>
      </c>
      <c r="H269" s="9" t="s">
        <v>1516</v>
      </c>
      <c r="I269" s="6" t="s">
        <v>596</v>
      </c>
      <c r="J269" s="9" t="s">
        <v>45</v>
      </c>
      <c r="K269" s="12" t="s">
        <v>53</v>
      </c>
      <c r="L269" s="9" t="str">
        <f t="shared" si="77"/>
        <v>August</v>
      </c>
      <c r="M269" s="13">
        <f t="shared" si="85"/>
        <v>2.814745237189246</v>
      </c>
      <c r="N269" s="13">
        <f t="shared" si="86"/>
        <v>1.9397452371892459</v>
      </c>
      <c r="O269" s="13">
        <f t="shared" si="75"/>
        <v>2.064745237189246</v>
      </c>
      <c r="P269" s="14">
        <f t="shared" si="78"/>
        <v>9</v>
      </c>
      <c r="Q269" s="15" t="str">
        <f t="shared" si="87"/>
        <v>-16</v>
      </c>
      <c r="R269" s="15">
        <f t="shared" si="76"/>
        <v>84</v>
      </c>
      <c r="S269" s="7" t="str">
        <f t="shared" si="88"/>
        <v>18</v>
      </c>
      <c r="T269" s="7" t="str">
        <f t="shared" si="89"/>
        <v> 20</v>
      </c>
      <c r="U269" s="7" t="str">
        <f t="shared" si="90"/>
        <v>48</v>
      </c>
    </row>
    <row r="270" spans="1:21" ht="16.5" customHeight="1">
      <c r="A270" s="16">
        <v>16</v>
      </c>
      <c r="B270" s="16"/>
      <c r="C270" s="16"/>
      <c r="D270" s="16"/>
      <c r="E270" s="9" t="s">
        <v>888</v>
      </c>
      <c r="F270" s="10" t="s">
        <v>735</v>
      </c>
      <c r="G270" s="19">
        <v>6.5</v>
      </c>
      <c r="H270" s="9" t="s">
        <v>1033</v>
      </c>
      <c r="I270" s="9" t="s">
        <v>596</v>
      </c>
      <c r="J270" s="9" t="s">
        <v>8</v>
      </c>
      <c r="K270" s="12" t="s">
        <v>597</v>
      </c>
      <c r="L270" s="9" t="str">
        <f t="shared" si="77"/>
        <v>August</v>
      </c>
      <c r="M270" s="13">
        <f t="shared" si="85"/>
        <v>2.8133563483003576</v>
      </c>
      <c r="N270" s="13">
        <f t="shared" si="86"/>
        <v>1.9383563483003576</v>
      </c>
      <c r="O270" s="13">
        <f t="shared" si="75"/>
        <v>2.0633563483003576</v>
      </c>
      <c r="P270" s="14">
        <f t="shared" si="78"/>
        <v>9</v>
      </c>
      <c r="Q270" s="15" t="str">
        <f t="shared" si="87"/>
        <v>-13</v>
      </c>
      <c r="R270" s="15">
        <f t="shared" si="76"/>
        <v>87</v>
      </c>
      <c r="S270" s="7" t="str">
        <f t="shared" si="88"/>
        <v>18</v>
      </c>
      <c r="T270" s="7" t="str">
        <f t="shared" si="89"/>
        <v> 18</v>
      </c>
      <c r="U270" s="7" t="str">
        <f t="shared" si="90"/>
        <v>48</v>
      </c>
    </row>
    <row r="271" spans="1:21" ht="16.5" customHeight="1">
      <c r="A271" s="16">
        <v>26</v>
      </c>
      <c r="B271" s="16"/>
      <c r="C271" s="16"/>
      <c r="D271" s="16"/>
      <c r="E271" s="9" t="s">
        <v>898</v>
      </c>
      <c r="F271" s="10" t="s">
        <v>745</v>
      </c>
      <c r="G271" s="17">
        <v>8</v>
      </c>
      <c r="H271" s="9" t="s">
        <v>1470</v>
      </c>
      <c r="I271" s="9" t="s">
        <v>290</v>
      </c>
      <c r="J271" s="9" t="s">
        <v>48</v>
      </c>
      <c r="K271" s="12"/>
      <c r="L271" s="9" t="str">
        <f t="shared" si="77"/>
        <v>August</v>
      </c>
      <c r="M271" s="13">
        <f t="shared" si="85"/>
        <v>2.8316896816336907</v>
      </c>
      <c r="N271" s="13">
        <f t="shared" si="86"/>
        <v>1.9566896816336907</v>
      </c>
      <c r="O271" s="13">
        <f t="shared" si="75"/>
        <v>2.0816896816336907</v>
      </c>
      <c r="P271" s="14">
        <f t="shared" si="78"/>
        <v>9</v>
      </c>
      <c r="Q271" s="15" t="str">
        <f t="shared" si="87"/>
        <v>-09</v>
      </c>
      <c r="R271" s="15">
        <f t="shared" si="76"/>
        <v>91</v>
      </c>
      <c r="S271" s="7" t="str">
        <f t="shared" si="88"/>
        <v>18</v>
      </c>
      <c r="T271" s="7" t="str">
        <f t="shared" si="89"/>
        <v> 45</v>
      </c>
      <c r="U271" s="7" t="str">
        <f t="shared" si="90"/>
        <v>12</v>
      </c>
    </row>
    <row r="272" spans="1:21" ht="16.5" customHeight="1">
      <c r="A272" s="9" t="s">
        <v>1030</v>
      </c>
      <c r="B272" s="9"/>
      <c r="C272" s="9"/>
      <c r="D272" s="9"/>
      <c r="E272" s="9" t="s">
        <v>1031</v>
      </c>
      <c r="F272" s="10" t="s">
        <v>1032</v>
      </c>
      <c r="G272" s="9">
        <v>8.3</v>
      </c>
      <c r="H272" s="11" t="s">
        <v>1033</v>
      </c>
      <c r="I272" s="9" t="s">
        <v>290</v>
      </c>
      <c r="J272" s="9" t="s">
        <v>48</v>
      </c>
      <c r="K272" s="12"/>
      <c r="L272" s="9" t="str">
        <f t="shared" si="77"/>
        <v>August</v>
      </c>
      <c r="M272" s="13">
        <f t="shared" si="85"/>
        <v>2.837175792744802</v>
      </c>
      <c r="N272" s="13">
        <f t="shared" si="86"/>
        <v>1.962175792744802</v>
      </c>
      <c r="O272" s="13">
        <f t="shared" si="75"/>
        <v>2.087175792744802</v>
      </c>
      <c r="P272" s="14">
        <f t="shared" si="78"/>
        <v>9</v>
      </c>
      <c r="Q272" s="15" t="str">
        <f t="shared" si="87"/>
        <v>-08</v>
      </c>
      <c r="R272" s="15">
        <f t="shared" si="76"/>
        <v>92</v>
      </c>
      <c r="S272" s="7" t="str">
        <f t="shared" si="88"/>
        <v>18</v>
      </c>
      <c r="T272" s="7" t="str">
        <f t="shared" si="89"/>
        <v> 53</v>
      </c>
      <c r="U272" s="7" t="str">
        <f t="shared" si="90"/>
        <v>06</v>
      </c>
    </row>
    <row r="273" spans="1:21" ht="16.5" customHeight="1">
      <c r="A273" s="16">
        <v>11</v>
      </c>
      <c r="B273" s="16"/>
      <c r="C273" s="16"/>
      <c r="D273" s="16"/>
      <c r="E273" s="9" t="s">
        <v>967</v>
      </c>
      <c r="F273" s="10" t="s">
        <v>730</v>
      </c>
      <c r="G273" s="17">
        <v>5.8</v>
      </c>
      <c r="H273" s="9" t="s">
        <v>1045</v>
      </c>
      <c r="I273" s="6" t="s">
        <v>290</v>
      </c>
      <c r="J273" s="9" t="s">
        <v>48</v>
      </c>
      <c r="K273" s="12" t="s">
        <v>49</v>
      </c>
      <c r="L273" s="9" t="str">
        <f t="shared" si="77"/>
        <v>August</v>
      </c>
      <c r="M273" s="13">
        <f t="shared" si="85"/>
        <v>2.835786903855913</v>
      </c>
      <c r="N273" s="13">
        <f t="shared" si="86"/>
        <v>1.960786903855913</v>
      </c>
      <c r="O273" s="13">
        <f t="shared" si="75"/>
        <v>2.085786903855913</v>
      </c>
      <c r="P273" s="14">
        <f t="shared" si="78"/>
        <v>9</v>
      </c>
      <c r="Q273" s="15" t="str">
        <f t="shared" si="87"/>
        <v>-06</v>
      </c>
      <c r="R273" s="15">
        <f t="shared" si="76"/>
        <v>94</v>
      </c>
      <c r="S273" s="7" t="str">
        <f t="shared" si="88"/>
        <v>18</v>
      </c>
      <c r="T273" s="7" t="str">
        <f t="shared" si="89"/>
        <v> 51</v>
      </c>
      <c r="U273" s="7" t="str">
        <f t="shared" si="90"/>
        <v>06</v>
      </c>
    </row>
    <row r="274" spans="1:21" ht="16.5" customHeight="1">
      <c r="A274" s="9" t="s">
        <v>982</v>
      </c>
      <c r="B274" s="9"/>
      <c r="C274" s="9"/>
      <c r="D274" s="9"/>
      <c r="E274" s="9" t="s">
        <v>983</v>
      </c>
      <c r="F274" s="10" t="s">
        <v>984</v>
      </c>
      <c r="G274" s="9" t="s">
        <v>985</v>
      </c>
      <c r="H274" s="11" t="s">
        <v>1333</v>
      </c>
      <c r="I274" s="6" t="s">
        <v>1103</v>
      </c>
      <c r="J274" s="9" t="s">
        <v>47</v>
      </c>
      <c r="K274" s="12" t="s">
        <v>986</v>
      </c>
      <c r="L274" s="9" t="str">
        <f t="shared" si="77"/>
        <v>August</v>
      </c>
      <c r="M274" s="13">
        <f t="shared" si="85"/>
        <v>2.804085514967024</v>
      </c>
      <c r="N274" s="13">
        <f t="shared" si="86"/>
        <v>1.9290855149670239</v>
      </c>
      <c r="O274" s="13">
        <f t="shared" si="75"/>
        <v>2.054085514967024</v>
      </c>
      <c r="P274" s="14">
        <f t="shared" si="78"/>
        <v>9</v>
      </c>
      <c r="Q274" s="15" t="str">
        <f t="shared" si="87"/>
        <v>02</v>
      </c>
      <c r="R274" s="15">
        <f t="shared" si="76"/>
        <v>102</v>
      </c>
      <c r="S274" s="7" t="str">
        <f t="shared" si="88"/>
        <v>18</v>
      </c>
      <c r="T274" s="7" t="str">
        <f t="shared" si="89"/>
        <v> 05</v>
      </c>
      <c r="U274" s="7" t="str">
        <f t="shared" si="90"/>
        <v>27</v>
      </c>
    </row>
    <row r="275" spans="1:21" ht="16.5" customHeight="1">
      <c r="A275" s="16" t="s">
        <v>1206</v>
      </c>
      <c r="B275" s="16"/>
      <c r="C275" s="16"/>
      <c r="D275" s="16"/>
      <c r="E275" s="9" t="s">
        <v>1207</v>
      </c>
      <c r="F275" s="10" t="s">
        <v>1208</v>
      </c>
      <c r="G275" s="19" t="s">
        <v>1209</v>
      </c>
      <c r="H275" s="9" t="s">
        <v>1210</v>
      </c>
      <c r="I275" s="6" t="s">
        <v>1103</v>
      </c>
      <c r="J275" s="9" t="s">
        <v>8</v>
      </c>
      <c r="K275" s="12" t="s">
        <v>1211</v>
      </c>
      <c r="L275" s="9" t="str">
        <f t="shared" si="77"/>
        <v>August</v>
      </c>
      <c r="M275" s="13">
        <f t="shared" si="85"/>
        <v>2.839363292744802</v>
      </c>
      <c r="N275" s="13">
        <f t="shared" si="86"/>
        <v>1.9643632927448018</v>
      </c>
      <c r="O275" s="13">
        <f t="shared" si="75"/>
        <v>2.089363292744802</v>
      </c>
      <c r="P275" s="14">
        <f t="shared" si="78"/>
        <v>9</v>
      </c>
      <c r="Q275" s="15" t="str">
        <f t="shared" si="87"/>
        <v>04</v>
      </c>
      <c r="R275" s="15">
        <f t="shared" si="76"/>
        <v>104</v>
      </c>
      <c r="S275" s="7" t="str">
        <f t="shared" si="88"/>
        <v>18</v>
      </c>
      <c r="T275" s="7" t="str">
        <f t="shared" si="89"/>
        <v> 56</v>
      </c>
      <c r="U275" s="7" t="str">
        <f t="shared" si="90"/>
        <v>15</v>
      </c>
    </row>
    <row r="276" spans="1:21" ht="16.5" customHeight="1">
      <c r="A276" s="9" t="s">
        <v>267</v>
      </c>
      <c r="B276" s="9"/>
      <c r="C276" s="9"/>
      <c r="D276" s="9"/>
      <c r="E276" s="9" t="s">
        <v>536</v>
      </c>
      <c r="F276" s="10" t="s">
        <v>697</v>
      </c>
      <c r="G276" s="9" t="s">
        <v>462</v>
      </c>
      <c r="H276" s="11" t="s">
        <v>1517</v>
      </c>
      <c r="I276" s="9" t="s">
        <v>286</v>
      </c>
      <c r="J276" s="9" t="s">
        <v>47</v>
      </c>
      <c r="K276" s="12"/>
      <c r="L276" s="9" t="str">
        <f t="shared" si="77"/>
        <v>August</v>
      </c>
      <c r="M276" s="13">
        <f t="shared" si="85"/>
        <v>2.808738292744802</v>
      </c>
      <c r="N276" s="13">
        <f t="shared" si="86"/>
        <v>1.9337382927448021</v>
      </c>
      <c r="O276" s="13">
        <f t="shared" si="75"/>
        <v>2.058738292744802</v>
      </c>
      <c r="P276" s="14">
        <f t="shared" si="78"/>
        <v>9</v>
      </c>
      <c r="Q276" s="15" t="str">
        <f t="shared" si="87"/>
        <v>06</v>
      </c>
      <c r="R276" s="15">
        <f t="shared" si="76"/>
        <v>106</v>
      </c>
      <c r="S276" s="7" t="str">
        <f t="shared" si="88"/>
        <v>18</v>
      </c>
      <c r="T276" s="7" t="str">
        <f t="shared" si="89"/>
        <v> 12</v>
      </c>
      <c r="U276" s="7" t="str">
        <f t="shared" si="90"/>
        <v>09</v>
      </c>
    </row>
    <row r="277" spans="1:21" ht="16.5" customHeight="1">
      <c r="A277" s="9" t="s">
        <v>269</v>
      </c>
      <c r="B277" s="9"/>
      <c r="C277" s="9"/>
      <c r="D277" s="9"/>
      <c r="E277" s="9" t="s">
        <v>540</v>
      </c>
      <c r="F277" s="10" t="s">
        <v>700</v>
      </c>
      <c r="G277" s="9" t="s">
        <v>542</v>
      </c>
      <c r="H277" s="11" t="s">
        <v>541</v>
      </c>
      <c r="I277" s="9" t="s">
        <v>290</v>
      </c>
      <c r="J277" s="9" t="s">
        <v>47</v>
      </c>
      <c r="K277" s="12"/>
      <c r="L277" s="9" t="str">
        <f t="shared" si="77"/>
        <v>August</v>
      </c>
      <c r="M277" s="13">
        <f t="shared" si="85"/>
        <v>2.819548477929987</v>
      </c>
      <c r="N277" s="13">
        <f t="shared" si="86"/>
        <v>1.9445484779299869</v>
      </c>
      <c r="O277" s="13">
        <f t="shared" si="75"/>
        <v>2.069548477929987</v>
      </c>
      <c r="P277" s="14">
        <f t="shared" si="78"/>
        <v>9</v>
      </c>
      <c r="Q277" s="15" t="str">
        <f t="shared" si="87"/>
        <v>06</v>
      </c>
      <c r="R277" s="15">
        <f t="shared" si="76"/>
        <v>106</v>
      </c>
      <c r="S277" s="7" t="str">
        <f t="shared" si="88"/>
        <v>18</v>
      </c>
      <c r="T277" s="7" t="str">
        <f t="shared" si="89"/>
        <v> 27</v>
      </c>
      <c r="U277" s="7" t="str">
        <f t="shared" si="90"/>
        <v>43</v>
      </c>
    </row>
    <row r="278" spans="1:21" ht="16.5" customHeight="1">
      <c r="A278" s="9" t="s">
        <v>270</v>
      </c>
      <c r="B278" s="9"/>
      <c r="C278" s="9"/>
      <c r="D278" s="9"/>
      <c r="E278" s="9" t="s">
        <v>543</v>
      </c>
      <c r="F278" s="10" t="s">
        <v>701</v>
      </c>
      <c r="G278" s="9" t="s">
        <v>545</v>
      </c>
      <c r="H278" s="11" t="s">
        <v>544</v>
      </c>
      <c r="I278" s="9" t="s">
        <v>286</v>
      </c>
      <c r="J278" s="9" t="s">
        <v>310</v>
      </c>
      <c r="K278" s="12"/>
      <c r="L278" s="9" t="str">
        <f t="shared" si="77"/>
        <v>August</v>
      </c>
      <c r="M278" s="13">
        <f t="shared" si="85"/>
        <v>2.854791533485543</v>
      </c>
      <c r="N278" s="13">
        <f t="shared" si="86"/>
        <v>1.979791533485543</v>
      </c>
      <c r="O278" s="13">
        <f t="shared" si="75"/>
        <v>2.104791533485543</v>
      </c>
      <c r="P278" s="14">
        <f t="shared" si="78"/>
        <v>9</v>
      </c>
      <c r="Q278" s="15" t="str">
        <f t="shared" si="87"/>
        <v>06</v>
      </c>
      <c r="R278" s="15">
        <f t="shared" si="76"/>
        <v>106</v>
      </c>
      <c r="S278" s="7" t="str">
        <f t="shared" si="88"/>
        <v>19</v>
      </c>
      <c r="T278" s="7" t="str">
        <f t="shared" si="89"/>
        <v> 18</v>
      </c>
      <c r="U278" s="7" t="str">
        <f t="shared" si="90"/>
        <v>28</v>
      </c>
    </row>
    <row r="279" spans="1:21" ht="16.5" customHeight="1">
      <c r="A279" s="16">
        <v>71</v>
      </c>
      <c r="B279" s="16"/>
      <c r="C279" s="16"/>
      <c r="D279" s="16"/>
      <c r="E279" s="9" t="s">
        <v>934</v>
      </c>
      <c r="F279" s="10" t="s">
        <v>839</v>
      </c>
      <c r="G279" s="17">
        <v>8.4</v>
      </c>
      <c r="H279" s="9" t="s">
        <v>1518</v>
      </c>
      <c r="I279" s="6" t="s">
        <v>288</v>
      </c>
      <c r="J279" s="9" t="s">
        <v>174</v>
      </c>
      <c r="K279" s="12"/>
      <c r="L279" s="9" t="str">
        <f t="shared" si="77"/>
        <v>August</v>
      </c>
      <c r="M279" s="13">
        <f t="shared" si="85"/>
        <v>2.8793285705225795</v>
      </c>
      <c r="N279" s="13">
        <f t="shared" si="86"/>
        <v>2.0043285705225795</v>
      </c>
      <c r="O279" s="13">
        <f t="shared" si="75"/>
        <v>2.1293285705225795</v>
      </c>
      <c r="P279" s="14">
        <f t="shared" si="78"/>
        <v>9</v>
      </c>
      <c r="Q279" s="15" t="str">
        <f t="shared" si="87"/>
        <v>18</v>
      </c>
      <c r="R279" s="15">
        <f t="shared" si="76"/>
        <v>118</v>
      </c>
      <c r="S279" s="7" t="str">
        <f t="shared" si="88"/>
        <v>19</v>
      </c>
      <c r="T279" s="7" t="str">
        <f t="shared" si="89"/>
        <v> 53</v>
      </c>
      <c r="U279" s="7" t="str">
        <f t="shared" si="90"/>
        <v>48</v>
      </c>
    </row>
    <row r="280" spans="1:21" ht="16.5" customHeight="1">
      <c r="A280" s="16" t="s">
        <v>107</v>
      </c>
      <c r="B280" s="16"/>
      <c r="C280" s="20">
        <v>194900</v>
      </c>
      <c r="D280" s="21">
        <v>190900</v>
      </c>
      <c r="E280" s="9" t="s">
        <v>773</v>
      </c>
      <c r="F280" s="22" t="s">
        <v>799</v>
      </c>
      <c r="G280" s="19" t="s">
        <v>128</v>
      </c>
      <c r="H280" s="9" t="s">
        <v>146</v>
      </c>
      <c r="I280" s="6" t="s">
        <v>1103</v>
      </c>
      <c r="J280" s="9" t="s">
        <v>174</v>
      </c>
      <c r="K280" s="12" t="s">
        <v>90</v>
      </c>
      <c r="L280" s="9" t="str">
        <f t="shared" si="77"/>
        <v>August</v>
      </c>
      <c r="M280" s="13">
        <f t="shared" si="85"/>
        <v>2.875995237189246</v>
      </c>
      <c r="N280" s="13">
        <f t="shared" si="86"/>
        <v>2.000995237189246</v>
      </c>
      <c r="O280" s="13">
        <f t="shared" si="75"/>
        <v>2.125995237189246</v>
      </c>
      <c r="P280" s="14">
        <f t="shared" si="78"/>
        <v>9</v>
      </c>
      <c r="Q280" s="15" t="str">
        <f t="shared" si="87"/>
        <v>19</v>
      </c>
      <c r="R280" s="15">
        <f t="shared" si="76"/>
        <v>119</v>
      </c>
      <c r="S280" s="7" t="str">
        <f t="shared" si="88"/>
        <v>19</v>
      </c>
      <c r="T280" s="7" t="str">
        <f t="shared" si="89"/>
        <v> 49</v>
      </c>
      <c r="U280" s="7" t="str">
        <f t="shared" si="90"/>
        <v>00</v>
      </c>
    </row>
    <row r="281" spans="1:21" ht="16.5" customHeight="1">
      <c r="A281" s="9" t="s">
        <v>1431</v>
      </c>
      <c r="B281" s="9"/>
      <c r="C281" s="9"/>
      <c r="D281" s="9"/>
      <c r="E281" s="9" t="s">
        <v>546</v>
      </c>
      <c r="F281" s="10" t="s">
        <v>618</v>
      </c>
      <c r="G281" s="9" t="s">
        <v>547</v>
      </c>
      <c r="H281" s="11" t="s">
        <v>380</v>
      </c>
      <c r="I281" s="9" t="s">
        <v>295</v>
      </c>
      <c r="J281" s="9" t="s">
        <v>55</v>
      </c>
      <c r="K281" s="12" t="s">
        <v>1117</v>
      </c>
      <c r="L281" s="9" t="str">
        <f t="shared" si="77"/>
        <v>August</v>
      </c>
      <c r="M281" s="13">
        <f t="shared" si="85"/>
        <v>2.859629496448506</v>
      </c>
      <c r="N281" s="13">
        <f t="shared" si="86"/>
        <v>1.9846294964485058</v>
      </c>
      <c r="O281" s="13">
        <f t="shared" si="75"/>
        <v>2.109629496448506</v>
      </c>
      <c r="P281" s="14">
        <f t="shared" si="78"/>
        <v>9</v>
      </c>
      <c r="Q281" s="15" t="str">
        <f t="shared" si="87"/>
        <v>20</v>
      </c>
      <c r="R281" s="15">
        <f t="shared" si="76"/>
        <v>120</v>
      </c>
      <c r="S281" s="7" t="str">
        <f t="shared" si="88"/>
        <v>19</v>
      </c>
      <c r="T281" s="7" t="str">
        <f t="shared" si="89"/>
        <v> 25</v>
      </c>
      <c r="U281" s="7" t="str">
        <f t="shared" si="90"/>
        <v>26</v>
      </c>
    </row>
    <row r="282" spans="1:21" ht="16.5" customHeight="1">
      <c r="A282" s="9" t="s">
        <v>590</v>
      </c>
      <c r="B282" s="9"/>
      <c r="C282" s="9"/>
      <c r="D282" s="9"/>
      <c r="E282" s="9" t="s">
        <v>591</v>
      </c>
      <c r="F282" s="10" t="s">
        <v>620</v>
      </c>
      <c r="G282" s="9"/>
      <c r="H282" s="11" t="s">
        <v>592</v>
      </c>
      <c r="I282" s="9" t="s">
        <v>594</v>
      </c>
      <c r="J282" s="9" t="s">
        <v>45</v>
      </c>
      <c r="K282" s="12" t="s">
        <v>593</v>
      </c>
      <c r="L282" s="9" t="str">
        <f t="shared" si="77"/>
        <v>August</v>
      </c>
      <c r="M282" s="13">
        <f t="shared" si="85"/>
        <v>2.862800792744802</v>
      </c>
      <c r="N282" s="13">
        <f t="shared" si="86"/>
        <v>1.9878007927448018</v>
      </c>
      <c r="O282" s="13">
        <f t="shared" si="75"/>
        <v>2.112800792744802</v>
      </c>
      <c r="P282" s="14">
        <f t="shared" si="78"/>
        <v>9</v>
      </c>
      <c r="Q282" s="15" t="str">
        <f t="shared" si="87"/>
        <v>20</v>
      </c>
      <c r="R282" s="15">
        <f t="shared" si="76"/>
        <v>120</v>
      </c>
      <c r="S282" s="7" t="str">
        <f t="shared" si="88"/>
        <v>19</v>
      </c>
      <c r="T282" s="7" t="str">
        <f t="shared" si="89"/>
        <v> 30</v>
      </c>
      <c r="U282" s="7" t="str">
        <f t="shared" si="90"/>
        <v>00</v>
      </c>
    </row>
    <row r="283" spans="1:21" ht="16.5" customHeight="1">
      <c r="A283" s="9" t="s">
        <v>1380</v>
      </c>
      <c r="B283" s="9"/>
      <c r="C283" s="9"/>
      <c r="D283" s="9"/>
      <c r="E283" s="9" t="s">
        <v>1376</v>
      </c>
      <c r="F283" s="10" t="s">
        <v>1381</v>
      </c>
      <c r="G283" s="9" t="s">
        <v>1377</v>
      </c>
      <c r="H283" s="11" t="s">
        <v>1378</v>
      </c>
      <c r="I283" s="6" t="s">
        <v>1103</v>
      </c>
      <c r="J283" s="9" t="s">
        <v>50</v>
      </c>
      <c r="K283" s="12" t="s">
        <v>1379</v>
      </c>
      <c r="L283" s="9" t="str">
        <f t="shared" si="77"/>
        <v>August</v>
      </c>
      <c r="M283" s="13">
        <f t="shared" si="85"/>
        <v>2.8013424594114684</v>
      </c>
      <c r="N283" s="13">
        <f t="shared" si="86"/>
        <v>1.9263424594114684</v>
      </c>
      <c r="O283" s="13">
        <f aca="true" t="shared" si="91" ref="O283:O333">N283+3/24</f>
        <v>2.0513424594114684</v>
      </c>
      <c r="P283" s="14">
        <f t="shared" si="78"/>
        <v>9</v>
      </c>
      <c r="Q283" s="15" t="str">
        <f t="shared" si="87"/>
        <v>21</v>
      </c>
      <c r="R283" s="15">
        <f aca="true" t="shared" si="92" ref="R283:R333">Q283+100</f>
        <v>121</v>
      </c>
      <c r="S283" s="7" t="str">
        <f t="shared" si="88"/>
        <v>18</v>
      </c>
      <c r="T283" s="7" t="str">
        <f t="shared" si="89"/>
        <v> 01</v>
      </c>
      <c r="U283" s="7" t="str">
        <f t="shared" si="90"/>
        <v>30</v>
      </c>
    </row>
    <row r="284" spans="1:21" ht="16.5" customHeight="1">
      <c r="A284" s="16">
        <v>27</v>
      </c>
      <c r="B284" s="16"/>
      <c r="C284" s="16"/>
      <c r="D284" s="16"/>
      <c r="E284" s="9" t="s">
        <v>899</v>
      </c>
      <c r="F284" s="10" t="s">
        <v>746</v>
      </c>
      <c r="G284" s="17">
        <v>7.3</v>
      </c>
      <c r="H284" s="9" t="s">
        <v>1519</v>
      </c>
      <c r="I284" s="6" t="s">
        <v>286</v>
      </c>
      <c r="J284" s="9" t="s">
        <v>55</v>
      </c>
      <c r="K284" s="12" t="s">
        <v>56</v>
      </c>
      <c r="L284" s="9" t="str">
        <f t="shared" si="77"/>
        <v>August</v>
      </c>
      <c r="M284" s="13">
        <f t="shared" si="85"/>
        <v>2.8833563483003575</v>
      </c>
      <c r="N284" s="13">
        <f t="shared" si="86"/>
        <v>2.0083563483003575</v>
      </c>
      <c r="O284" s="13">
        <f t="shared" si="91"/>
        <v>2.1333563483003575</v>
      </c>
      <c r="P284" s="14">
        <f t="shared" si="78"/>
        <v>9</v>
      </c>
      <c r="Q284" s="15" t="str">
        <f t="shared" si="87"/>
        <v>22</v>
      </c>
      <c r="R284" s="15">
        <f t="shared" si="92"/>
        <v>122</v>
      </c>
      <c r="S284" s="7" t="str">
        <f t="shared" si="88"/>
        <v>19</v>
      </c>
      <c r="T284" s="7" t="str">
        <f t="shared" si="89"/>
        <v> 59</v>
      </c>
      <c r="U284" s="7" t="str">
        <f t="shared" si="90"/>
        <v>36</v>
      </c>
    </row>
    <row r="285" spans="1:21" ht="16.5" customHeight="1">
      <c r="A285" s="16" t="s">
        <v>1076</v>
      </c>
      <c r="B285" s="16"/>
      <c r="C285" s="16"/>
      <c r="D285" s="16"/>
      <c r="E285" s="9" t="s">
        <v>1212</v>
      </c>
      <c r="F285" s="10" t="s">
        <v>1213</v>
      </c>
      <c r="G285" s="19" t="s">
        <v>1214</v>
      </c>
      <c r="H285" s="9" t="s">
        <v>1215</v>
      </c>
      <c r="I285" s="6" t="s">
        <v>1103</v>
      </c>
      <c r="J285" s="9" t="s">
        <v>57</v>
      </c>
      <c r="K285" s="12" t="s">
        <v>1216</v>
      </c>
      <c r="L285" s="9" t="str">
        <f t="shared" si="77"/>
        <v>August</v>
      </c>
      <c r="M285" s="13">
        <f t="shared" si="85"/>
        <v>2.863298477929987</v>
      </c>
      <c r="N285" s="13">
        <f t="shared" si="86"/>
        <v>1.988298477929987</v>
      </c>
      <c r="O285" s="13">
        <f t="shared" si="91"/>
        <v>2.113298477929987</v>
      </c>
      <c r="P285" s="14">
        <f t="shared" si="78"/>
        <v>9</v>
      </c>
      <c r="Q285" s="15" t="str">
        <f t="shared" si="87"/>
        <v>27</v>
      </c>
      <c r="R285" s="15">
        <f t="shared" si="92"/>
        <v>127</v>
      </c>
      <c r="S285" s="7" t="str">
        <f t="shared" si="88"/>
        <v>19</v>
      </c>
      <c r="T285" s="7" t="str">
        <f t="shared" si="89"/>
        <v> 30</v>
      </c>
      <c r="U285" s="7" t="str">
        <f t="shared" si="90"/>
        <v>43</v>
      </c>
    </row>
    <row r="286" spans="1:21" ht="16.5" customHeight="1">
      <c r="A286" s="16">
        <v>56</v>
      </c>
      <c r="B286" s="16"/>
      <c r="C286" s="16"/>
      <c r="D286" s="16"/>
      <c r="E286" s="9" t="s">
        <v>920</v>
      </c>
      <c r="F286" s="10" t="s">
        <v>825</v>
      </c>
      <c r="G286" s="17">
        <v>8.3</v>
      </c>
      <c r="H286" s="9" t="s">
        <v>1508</v>
      </c>
      <c r="I286" s="9" t="s">
        <v>288</v>
      </c>
      <c r="J286" s="9" t="s">
        <v>80</v>
      </c>
      <c r="K286" s="12"/>
      <c r="L286" s="9" t="str">
        <f aca="true" t="shared" si="93" ref="L286:L315">transmon10(INT((LEFT(E286,2))))</f>
        <v>August</v>
      </c>
      <c r="M286" s="13">
        <f t="shared" si="85"/>
        <v>2.853495237189246</v>
      </c>
      <c r="N286" s="13">
        <f t="shared" si="86"/>
        <v>1.9784952371892461</v>
      </c>
      <c r="O286" s="13">
        <f t="shared" si="91"/>
        <v>2.103495237189246</v>
      </c>
      <c r="P286" s="14">
        <f aca="true" t="shared" si="94" ref="P286:P315">INT(LEFT(E286,2)/2)</f>
        <v>9</v>
      </c>
      <c r="Q286" s="15" t="str">
        <f t="shared" si="87"/>
        <v>30</v>
      </c>
      <c r="R286" s="15">
        <f t="shared" si="92"/>
        <v>130</v>
      </c>
      <c r="S286" s="7" t="str">
        <f t="shared" si="88"/>
        <v>19</v>
      </c>
      <c r="T286" s="7" t="str">
        <f t="shared" si="89"/>
        <v> 16</v>
      </c>
      <c r="U286" s="7" t="str">
        <f t="shared" si="90"/>
        <v>36</v>
      </c>
    </row>
    <row r="287" spans="1:21" ht="16.5" customHeight="1">
      <c r="A287" s="16" t="s">
        <v>100</v>
      </c>
      <c r="B287" s="16"/>
      <c r="C287" s="20">
        <v>185006</v>
      </c>
      <c r="D287" s="21">
        <v>332200</v>
      </c>
      <c r="E287" s="9" t="s">
        <v>767</v>
      </c>
      <c r="F287" s="22" t="s">
        <v>792</v>
      </c>
      <c r="G287" s="19" t="s">
        <v>122</v>
      </c>
      <c r="H287" s="9" t="s">
        <v>140</v>
      </c>
      <c r="I287" s="6" t="s">
        <v>1103</v>
      </c>
      <c r="J287" s="9" t="s">
        <v>80</v>
      </c>
      <c r="K287" s="12" t="s">
        <v>154</v>
      </c>
      <c r="L287" s="9" t="str">
        <f t="shared" si="93"/>
        <v>August</v>
      </c>
      <c r="M287" s="13">
        <f t="shared" si="85"/>
        <v>2.8350924594114684</v>
      </c>
      <c r="N287" s="13">
        <f t="shared" si="86"/>
        <v>1.9600924594114684</v>
      </c>
      <c r="O287" s="13">
        <f t="shared" si="91"/>
        <v>2.0850924594114684</v>
      </c>
      <c r="P287" s="14">
        <f t="shared" si="94"/>
        <v>9</v>
      </c>
      <c r="Q287" s="15" t="str">
        <f t="shared" si="87"/>
        <v>33</v>
      </c>
      <c r="R287" s="15">
        <f t="shared" si="92"/>
        <v>133</v>
      </c>
      <c r="S287" s="7" t="str">
        <f t="shared" si="88"/>
        <v>18</v>
      </c>
      <c r="T287" s="7" t="str">
        <f t="shared" si="89"/>
        <v> 50</v>
      </c>
      <c r="U287" s="7" t="str">
        <f t="shared" si="90"/>
        <v>06</v>
      </c>
    </row>
    <row r="288" spans="1:21" ht="16.5" customHeight="1">
      <c r="A288" s="16">
        <v>57</v>
      </c>
      <c r="B288" s="16"/>
      <c r="C288" s="16"/>
      <c r="D288" s="16"/>
      <c r="E288" s="9" t="s">
        <v>921</v>
      </c>
      <c r="F288" s="10" t="s">
        <v>826</v>
      </c>
      <c r="G288" s="17">
        <v>8.8</v>
      </c>
      <c r="H288" s="9" t="s">
        <v>1520</v>
      </c>
      <c r="I288" s="6" t="s">
        <v>286</v>
      </c>
      <c r="J288" s="9" t="s">
        <v>80</v>
      </c>
      <c r="K288" s="12" t="s">
        <v>81</v>
      </c>
      <c r="L288" s="9" t="str">
        <f t="shared" si="93"/>
        <v>August</v>
      </c>
      <c r="M288" s="13">
        <f t="shared" si="85"/>
        <v>2.837523014967024</v>
      </c>
      <c r="N288" s="13">
        <f t="shared" si="86"/>
        <v>1.962523014967024</v>
      </c>
      <c r="O288" s="13">
        <f t="shared" si="91"/>
        <v>2.087523014967024</v>
      </c>
      <c r="P288" s="14">
        <f t="shared" si="94"/>
        <v>9</v>
      </c>
      <c r="Q288" s="15" t="str">
        <f t="shared" si="87"/>
        <v>33</v>
      </c>
      <c r="R288" s="15">
        <f t="shared" si="92"/>
        <v>133</v>
      </c>
      <c r="S288" s="7" t="str">
        <f t="shared" si="88"/>
        <v>18</v>
      </c>
      <c r="T288" s="7" t="str">
        <f t="shared" si="89"/>
        <v> 53</v>
      </c>
      <c r="U288" s="7" t="str">
        <f t="shared" si="90"/>
        <v>36</v>
      </c>
    </row>
    <row r="289" spans="1:21" ht="16.5" customHeight="1">
      <c r="A289" s="16" t="s">
        <v>103</v>
      </c>
      <c r="B289" s="16"/>
      <c r="C289" s="20">
        <v>190848</v>
      </c>
      <c r="D289" s="21">
        <v>344600</v>
      </c>
      <c r="E289" s="9" t="s">
        <v>769</v>
      </c>
      <c r="F289" s="22" t="s">
        <v>795</v>
      </c>
      <c r="G289" s="19" t="s">
        <v>125</v>
      </c>
      <c r="H289" s="9" t="s">
        <v>135</v>
      </c>
      <c r="I289" s="6" t="s">
        <v>1103</v>
      </c>
      <c r="J289" s="9" t="s">
        <v>80</v>
      </c>
      <c r="K289" s="12" t="s">
        <v>156</v>
      </c>
      <c r="L289" s="9" t="str">
        <f t="shared" si="93"/>
        <v>August</v>
      </c>
      <c r="M289" s="13">
        <f aca="true" t="shared" si="95" ref="M289:M322">N289-3/24+1</f>
        <v>2.8480785705225795</v>
      </c>
      <c r="N289" s="13">
        <f aca="true" t="shared" si="96" ref="N289:N322">transtime(S289,T289,U289,$E$2)</f>
        <v>1.9730785705225795</v>
      </c>
      <c r="O289" s="13">
        <f t="shared" si="91"/>
        <v>2.0980785705225795</v>
      </c>
      <c r="P289" s="14">
        <f t="shared" si="94"/>
        <v>9</v>
      </c>
      <c r="Q289" s="15" t="str">
        <f aca="true" t="shared" si="97" ref="Q289:Q322">IF(LEFT(F289,1)&lt;&gt;"-",LEFT(F289,2),LEFT(F289,3))</f>
        <v>34</v>
      </c>
      <c r="R289" s="15">
        <f t="shared" si="92"/>
        <v>134</v>
      </c>
      <c r="S289" s="7" t="str">
        <f aca="true" t="shared" si="98" ref="S289:S322">LEFT(E289,2)</f>
        <v>19</v>
      </c>
      <c r="T289" s="7" t="str">
        <f aca="true" t="shared" si="99" ref="T289:T322">MID(E289,4,3)</f>
        <v> 08</v>
      </c>
      <c r="U289" s="7" t="str">
        <f aca="true" t="shared" si="100" ref="U289:U322">MID(E289,9,2)</f>
        <v>48</v>
      </c>
    </row>
    <row r="290" spans="1:21" ht="16.5" customHeight="1">
      <c r="A290" s="16" t="s">
        <v>104</v>
      </c>
      <c r="B290" s="16"/>
      <c r="C290" s="20">
        <v>190906</v>
      </c>
      <c r="D290" s="21">
        <v>343600</v>
      </c>
      <c r="E290" s="9" t="s">
        <v>770</v>
      </c>
      <c r="F290" s="22" t="s">
        <v>796</v>
      </c>
      <c r="G290" s="19" t="s">
        <v>126</v>
      </c>
      <c r="H290" s="9" t="s">
        <v>143</v>
      </c>
      <c r="I290" s="6" t="s">
        <v>1103</v>
      </c>
      <c r="J290" s="9" t="s">
        <v>80</v>
      </c>
      <c r="K290" s="12" t="s">
        <v>157</v>
      </c>
      <c r="L290" s="9" t="str">
        <f t="shared" si="93"/>
        <v>August</v>
      </c>
      <c r="M290" s="13">
        <f t="shared" si="95"/>
        <v>2.848286903855913</v>
      </c>
      <c r="N290" s="13">
        <f t="shared" si="96"/>
        <v>1.973286903855913</v>
      </c>
      <c r="O290" s="13">
        <f t="shared" si="91"/>
        <v>2.098286903855913</v>
      </c>
      <c r="P290" s="14">
        <f t="shared" si="94"/>
        <v>9</v>
      </c>
      <c r="Q290" s="15" t="str">
        <f t="shared" si="97"/>
        <v>34</v>
      </c>
      <c r="R290" s="15">
        <f t="shared" si="92"/>
        <v>134</v>
      </c>
      <c r="S290" s="7" t="str">
        <f t="shared" si="98"/>
        <v>19</v>
      </c>
      <c r="T290" s="7" t="str">
        <f t="shared" si="99"/>
        <v> 09</v>
      </c>
      <c r="U290" s="7" t="str">
        <f t="shared" si="100"/>
        <v>06</v>
      </c>
    </row>
    <row r="291" spans="1:21" ht="16.5" customHeight="1">
      <c r="A291" s="16" t="s">
        <v>1202</v>
      </c>
      <c r="B291" s="16"/>
      <c r="C291" s="16"/>
      <c r="D291" s="16"/>
      <c r="E291" s="9" t="s">
        <v>1203</v>
      </c>
      <c r="F291" s="10" t="s">
        <v>1204</v>
      </c>
      <c r="G291" s="19" t="s">
        <v>988</v>
      </c>
      <c r="H291" s="9" t="s">
        <v>1240</v>
      </c>
      <c r="I291" s="6" t="s">
        <v>1135</v>
      </c>
      <c r="J291" s="9" t="s">
        <v>80</v>
      </c>
      <c r="K291" s="12" t="s">
        <v>1205</v>
      </c>
      <c r="L291" s="9" t="str">
        <f t="shared" si="93"/>
        <v>August</v>
      </c>
      <c r="M291" s="13">
        <f t="shared" si="95"/>
        <v>2.831087829781839</v>
      </c>
      <c r="N291" s="13">
        <f t="shared" si="96"/>
        <v>1.956087829781839</v>
      </c>
      <c r="O291" s="13">
        <f t="shared" si="91"/>
        <v>2.081087829781839</v>
      </c>
      <c r="P291" s="14">
        <f t="shared" si="94"/>
        <v>9</v>
      </c>
      <c r="Q291" s="15" t="str">
        <f t="shared" si="97"/>
        <v>39</v>
      </c>
      <c r="R291" s="15">
        <f t="shared" si="92"/>
        <v>139</v>
      </c>
      <c r="S291" s="7" t="str">
        <f t="shared" si="98"/>
        <v>18</v>
      </c>
      <c r="T291" s="7" t="str">
        <f t="shared" si="99"/>
        <v> 44</v>
      </c>
      <c r="U291" s="7" t="str">
        <f t="shared" si="100"/>
        <v>20</v>
      </c>
    </row>
    <row r="292" spans="1:21" ht="16.5" customHeight="1">
      <c r="A292" s="9" t="s">
        <v>271</v>
      </c>
      <c r="B292" s="9"/>
      <c r="C292" s="9"/>
      <c r="D292" s="9"/>
      <c r="E292" s="9" t="s">
        <v>548</v>
      </c>
      <c r="F292" s="10" t="s">
        <v>702</v>
      </c>
      <c r="G292" s="9" t="s">
        <v>549</v>
      </c>
      <c r="H292" s="11" t="s">
        <v>369</v>
      </c>
      <c r="I292" s="9" t="s">
        <v>290</v>
      </c>
      <c r="J292" s="9" t="s">
        <v>57</v>
      </c>
      <c r="K292" s="12"/>
      <c r="L292" s="9" t="str">
        <f t="shared" si="93"/>
        <v>August</v>
      </c>
      <c r="M292" s="13">
        <f t="shared" si="95"/>
        <v>2.8706711631151722</v>
      </c>
      <c r="N292" s="13">
        <f t="shared" si="96"/>
        <v>1.9956711631151722</v>
      </c>
      <c r="O292" s="13">
        <f t="shared" si="91"/>
        <v>2.1206711631151722</v>
      </c>
      <c r="P292" s="14">
        <f t="shared" si="94"/>
        <v>9</v>
      </c>
      <c r="Q292" s="15" t="str">
        <f t="shared" si="97"/>
        <v>40</v>
      </c>
      <c r="R292" s="15">
        <f t="shared" si="92"/>
        <v>140</v>
      </c>
      <c r="S292" s="7" t="str">
        <f t="shared" si="98"/>
        <v>19</v>
      </c>
      <c r="T292" s="7" t="str">
        <f t="shared" si="99"/>
        <v> 41</v>
      </c>
      <c r="U292" s="7" t="str">
        <f t="shared" si="100"/>
        <v>20</v>
      </c>
    </row>
    <row r="293" spans="1:21" ht="16.5" customHeight="1">
      <c r="A293" s="16" t="s">
        <v>99</v>
      </c>
      <c r="B293" s="16"/>
      <c r="C293" s="20">
        <v>194148</v>
      </c>
      <c r="D293" s="21">
        <v>503200</v>
      </c>
      <c r="E293" s="9" t="s">
        <v>766</v>
      </c>
      <c r="F293" s="22" t="s">
        <v>791</v>
      </c>
      <c r="G293" s="19" t="s">
        <v>121</v>
      </c>
      <c r="H293" s="9" t="s">
        <v>139</v>
      </c>
      <c r="I293" s="6" t="s">
        <v>1103</v>
      </c>
      <c r="J293" s="9" t="s">
        <v>57</v>
      </c>
      <c r="K293" s="18">
        <v>16</v>
      </c>
      <c r="L293" s="9" t="str">
        <f t="shared" si="93"/>
        <v>August</v>
      </c>
      <c r="M293" s="13">
        <f t="shared" si="95"/>
        <v>2.870995237189246</v>
      </c>
      <c r="N293" s="13">
        <f t="shared" si="96"/>
        <v>1.9959952371892462</v>
      </c>
      <c r="O293" s="13">
        <f t="shared" si="91"/>
        <v>2.120995237189246</v>
      </c>
      <c r="P293" s="14">
        <f t="shared" si="94"/>
        <v>9</v>
      </c>
      <c r="Q293" s="15" t="str">
        <f t="shared" si="97"/>
        <v>50</v>
      </c>
      <c r="R293" s="15">
        <f t="shared" si="92"/>
        <v>150</v>
      </c>
      <c r="S293" s="7" t="str">
        <f t="shared" si="98"/>
        <v>19</v>
      </c>
      <c r="T293" s="7" t="str">
        <f t="shared" si="99"/>
        <v> 41</v>
      </c>
      <c r="U293" s="7" t="str">
        <f t="shared" si="100"/>
        <v>48</v>
      </c>
    </row>
    <row r="294" spans="1:21" ht="16.5" customHeight="1">
      <c r="A294" s="9" t="s">
        <v>272</v>
      </c>
      <c r="B294" s="9"/>
      <c r="C294" s="9"/>
      <c r="D294" s="9"/>
      <c r="E294" s="9" t="s">
        <v>550</v>
      </c>
      <c r="F294" s="10" t="s">
        <v>703</v>
      </c>
      <c r="G294" s="9" t="s">
        <v>551</v>
      </c>
      <c r="H294" s="11" t="s">
        <v>1521</v>
      </c>
      <c r="I294" s="9" t="s">
        <v>286</v>
      </c>
      <c r="J294" s="9" t="s">
        <v>57</v>
      </c>
      <c r="K294" s="12" t="s">
        <v>341</v>
      </c>
      <c r="L294" s="9" t="str">
        <f t="shared" si="93"/>
        <v>August</v>
      </c>
      <c r="M294" s="13">
        <f t="shared" si="95"/>
        <v>2.87313644089295</v>
      </c>
      <c r="N294" s="13">
        <f t="shared" si="96"/>
        <v>1.9981364408929498</v>
      </c>
      <c r="O294" s="13">
        <f t="shared" si="91"/>
        <v>2.12313644089295</v>
      </c>
      <c r="P294" s="14">
        <f t="shared" si="94"/>
        <v>9</v>
      </c>
      <c r="Q294" s="15" t="str">
        <f t="shared" si="97"/>
        <v>50</v>
      </c>
      <c r="R294" s="15">
        <f t="shared" si="92"/>
        <v>150</v>
      </c>
      <c r="S294" s="7" t="str">
        <f t="shared" si="98"/>
        <v>19</v>
      </c>
      <c r="T294" s="7" t="str">
        <f t="shared" si="99"/>
        <v> 44</v>
      </c>
      <c r="U294" s="7" t="str">
        <f t="shared" si="100"/>
        <v>53</v>
      </c>
    </row>
    <row r="295" spans="1:21" ht="16.5" customHeight="1">
      <c r="A295" s="16">
        <v>30</v>
      </c>
      <c r="B295" s="16"/>
      <c r="C295" s="16"/>
      <c r="D295" s="16"/>
      <c r="E295" s="9" t="s">
        <v>902</v>
      </c>
      <c r="F295" s="10" t="s">
        <v>749</v>
      </c>
      <c r="G295" s="17">
        <v>7.5</v>
      </c>
      <c r="H295" s="9" t="s">
        <v>1516</v>
      </c>
      <c r="I295" s="9" t="s">
        <v>288</v>
      </c>
      <c r="J295" s="9" t="s">
        <v>58</v>
      </c>
      <c r="K295" s="12"/>
      <c r="L295" s="9" t="str">
        <f t="shared" si="93"/>
        <v>September</v>
      </c>
      <c r="M295" s="13">
        <f t="shared" si="95"/>
        <v>2.9533563483003573</v>
      </c>
      <c r="N295" s="13">
        <f t="shared" si="96"/>
        <v>2.0783563483003573</v>
      </c>
      <c r="O295" s="13">
        <f t="shared" si="91"/>
        <v>2.2033563483003573</v>
      </c>
      <c r="P295" s="14">
        <f t="shared" si="94"/>
        <v>10</v>
      </c>
      <c r="Q295" s="15" t="str">
        <f t="shared" si="97"/>
        <v>-23</v>
      </c>
      <c r="R295" s="15">
        <f t="shared" si="92"/>
        <v>77</v>
      </c>
      <c r="S295" s="7" t="str">
        <f t="shared" si="98"/>
        <v>21</v>
      </c>
      <c r="T295" s="7" t="str">
        <f t="shared" si="99"/>
        <v> 40</v>
      </c>
      <c r="U295" s="7" t="str">
        <f t="shared" si="100"/>
        <v>24</v>
      </c>
    </row>
    <row r="296" spans="1:21" ht="16.5" customHeight="1">
      <c r="A296" s="16">
        <v>75</v>
      </c>
      <c r="B296" s="16"/>
      <c r="C296" s="16"/>
      <c r="D296" s="16"/>
      <c r="E296" s="9" t="s">
        <v>977</v>
      </c>
      <c r="F296" s="10" t="s">
        <v>843</v>
      </c>
      <c r="G296" s="17">
        <v>8.6</v>
      </c>
      <c r="H296" s="9" t="s">
        <v>1441</v>
      </c>
      <c r="I296" s="9" t="s">
        <v>288</v>
      </c>
      <c r="J296" s="9" t="s">
        <v>45</v>
      </c>
      <c r="K296" s="12"/>
      <c r="L296" s="9" t="str">
        <f t="shared" si="93"/>
        <v>September</v>
      </c>
      <c r="M296" s="13">
        <f t="shared" si="95"/>
        <v>2.887870237189246</v>
      </c>
      <c r="N296" s="13">
        <f t="shared" si="96"/>
        <v>2.012870237189246</v>
      </c>
      <c r="O296" s="13">
        <f t="shared" si="91"/>
        <v>2.137870237189246</v>
      </c>
      <c r="P296" s="14">
        <f t="shared" si="94"/>
        <v>10</v>
      </c>
      <c r="Q296" s="15" t="str">
        <f t="shared" si="97"/>
        <v>-21</v>
      </c>
      <c r="R296" s="15">
        <f t="shared" si="92"/>
        <v>79</v>
      </c>
      <c r="S296" s="7" t="str">
        <f t="shared" si="98"/>
        <v>20</v>
      </c>
      <c r="T296" s="7" t="str">
        <f t="shared" si="99"/>
        <v> 06</v>
      </c>
      <c r="U296" s="7" t="str">
        <f t="shared" si="100"/>
        <v>06</v>
      </c>
    </row>
    <row r="297" spans="1:21" ht="16.5" customHeight="1">
      <c r="A297" s="16">
        <v>72</v>
      </c>
      <c r="B297" s="16"/>
      <c r="C297" s="16"/>
      <c r="D297" s="16"/>
      <c r="E297" s="9" t="s">
        <v>935</v>
      </c>
      <c r="F297" s="10" t="s">
        <v>840</v>
      </c>
      <c r="G297" s="17">
        <v>9.4</v>
      </c>
      <c r="H297" s="9" t="s">
        <v>1522</v>
      </c>
      <c r="I297" s="9" t="s">
        <v>288</v>
      </c>
      <c r="J297" s="9" t="s">
        <v>5</v>
      </c>
      <c r="K297" s="12"/>
      <c r="L297" s="9" t="str">
        <f t="shared" si="93"/>
        <v>September</v>
      </c>
      <c r="M297" s="13">
        <f t="shared" si="95"/>
        <v>2.920786903855913</v>
      </c>
      <c r="N297" s="13">
        <f t="shared" si="96"/>
        <v>2.045786903855913</v>
      </c>
      <c r="O297" s="13">
        <f t="shared" si="91"/>
        <v>2.170786903855913</v>
      </c>
      <c r="P297" s="14">
        <f t="shared" si="94"/>
        <v>10</v>
      </c>
      <c r="Q297" s="15" t="str">
        <f t="shared" si="97"/>
        <v>-12</v>
      </c>
      <c r="R297" s="15">
        <f t="shared" si="92"/>
        <v>88</v>
      </c>
      <c r="S297" s="7" t="str">
        <f t="shared" si="98"/>
        <v>20</v>
      </c>
      <c r="T297" s="7" t="str">
        <f t="shared" si="99"/>
        <v> 53</v>
      </c>
      <c r="U297" s="7" t="str">
        <f t="shared" si="100"/>
        <v>30</v>
      </c>
    </row>
    <row r="298" spans="1:21" ht="16.5" customHeight="1">
      <c r="A298" s="16">
        <v>73</v>
      </c>
      <c r="B298" s="16"/>
      <c r="C298" s="16"/>
      <c r="D298" s="16"/>
      <c r="E298" s="9" t="s">
        <v>936</v>
      </c>
      <c r="F298" s="10" t="s">
        <v>841</v>
      </c>
      <c r="G298" s="17">
        <v>9</v>
      </c>
      <c r="H298" s="9" t="s">
        <v>1523</v>
      </c>
      <c r="I298" s="9" t="s">
        <v>290</v>
      </c>
      <c r="J298" s="9" t="s">
        <v>5</v>
      </c>
      <c r="K298" s="12"/>
      <c r="L298" s="9" t="str">
        <f t="shared" si="93"/>
        <v>September</v>
      </c>
      <c r="M298" s="13">
        <f t="shared" si="95"/>
        <v>2.924536903855913</v>
      </c>
      <c r="N298" s="13">
        <f t="shared" si="96"/>
        <v>2.049536903855913</v>
      </c>
      <c r="O298" s="13">
        <f t="shared" si="91"/>
        <v>2.174536903855913</v>
      </c>
      <c r="P298" s="14">
        <f t="shared" si="94"/>
        <v>10</v>
      </c>
      <c r="Q298" s="15" t="str">
        <f t="shared" si="97"/>
        <v>-12</v>
      </c>
      <c r="R298" s="15">
        <f t="shared" si="92"/>
        <v>88</v>
      </c>
      <c r="S298" s="7" t="str">
        <f t="shared" si="98"/>
        <v>20</v>
      </c>
      <c r="T298" s="7" t="str">
        <f t="shared" si="99"/>
        <v> 58</v>
      </c>
      <c r="U298" s="7" t="str">
        <f t="shared" si="100"/>
        <v>54</v>
      </c>
    </row>
    <row r="299" spans="1:21" ht="16.5" customHeight="1">
      <c r="A299" s="16" t="s">
        <v>1217</v>
      </c>
      <c r="B299" s="16"/>
      <c r="C299" s="16"/>
      <c r="D299" s="16"/>
      <c r="E299" s="9" t="s">
        <v>1218</v>
      </c>
      <c r="F299" s="10" t="s">
        <v>1219</v>
      </c>
      <c r="G299" s="19" t="s">
        <v>1220</v>
      </c>
      <c r="H299" s="9" t="s">
        <v>1241</v>
      </c>
      <c r="I299" s="6" t="s">
        <v>1135</v>
      </c>
      <c r="J299" s="9" t="s">
        <v>58</v>
      </c>
      <c r="K299" s="12" t="s">
        <v>1221</v>
      </c>
      <c r="L299" s="9" t="str">
        <f t="shared" si="93"/>
        <v>September</v>
      </c>
      <c r="M299" s="13">
        <f t="shared" si="95"/>
        <v>2.895891070522579</v>
      </c>
      <c r="N299" s="13">
        <f t="shared" si="96"/>
        <v>2.020891070522579</v>
      </c>
      <c r="O299" s="13">
        <f t="shared" si="91"/>
        <v>2.145891070522579</v>
      </c>
      <c r="P299" s="14">
        <f t="shared" si="94"/>
        <v>10</v>
      </c>
      <c r="Q299" s="15" t="str">
        <f t="shared" si="97"/>
        <v>-12</v>
      </c>
      <c r="R299" s="15">
        <f t="shared" si="92"/>
        <v>88</v>
      </c>
      <c r="S299" s="7" t="str">
        <f t="shared" si="98"/>
        <v>20</v>
      </c>
      <c r="T299" s="7" t="str">
        <f t="shared" si="99"/>
        <v> 17</v>
      </c>
      <c r="U299" s="7" t="str">
        <f t="shared" si="100"/>
        <v>39</v>
      </c>
    </row>
    <row r="300" spans="1:21" ht="16.5" customHeight="1">
      <c r="A300" s="9" t="s">
        <v>279</v>
      </c>
      <c r="B300" s="9"/>
      <c r="C300" s="9"/>
      <c r="D300" s="9"/>
      <c r="E300" s="9" t="s">
        <v>562</v>
      </c>
      <c r="F300" s="10" t="s">
        <v>710</v>
      </c>
      <c r="G300" s="17">
        <v>8</v>
      </c>
      <c r="H300" s="11" t="s">
        <v>1524</v>
      </c>
      <c r="I300" s="6" t="s">
        <v>286</v>
      </c>
      <c r="J300" s="9" t="s">
        <v>5</v>
      </c>
      <c r="K300" s="12" t="s">
        <v>346</v>
      </c>
      <c r="L300" s="9" t="str">
        <f t="shared" si="93"/>
        <v>September</v>
      </c>
      <c r="M300" s="13">
        <f t="shared" si="95"/>
        <v>2.9282521816336913</v>
      </c>
      <c r="N300" s="13">
        <f t="shared" si="96"/>
        <v>2.0532521816336913</v>
      </c>
      <c r="O300" s="13">
        <f t="shared" si="91"/>
        <v>2.1782521816336913</v>
      </c>
      <c r="P300" s="14">
        <f t="shared" si="94"/>
        <v>10</v>
      </c>
      <c r="Q300" s="15" t="str">
        <f t="shared" si="97"/>
        <v>-11</v>
      </c>
      <c r="R300" s="15">
        <f t="shared" si="92"/>
        <v>89</v>
      </c>
      <c r="S300" s="7" t="str">
        <f t="shared" si="98"/>
        <v>21</v>
      </c>
      <c r="T300" s="7" t="str">
        <f t="shared" si="99"/>
        <v> 04</v>
      </c>
      <c r="U300" s="7" t="str">
        <f t="shared" si="100"/>
        <v>15</v>
      </c>
    </row>
    <row r="301" spans="1:21" ht="16.5" customHeight="1">
      <c r="A301" s="16">
        <v>2</v>
      </c>
      <c r="B301" s="16"/>
      <c r="C301" s="16"/>
      <c r="D301" s="16"/>
      <c r="E301" s="9" t="s">
        <v>877</v>
      </c>
      <c r="F301" s="10" t="s">
        <v>721</v>
      </c>
      <c r="G301" s="17">
        <v>6.6</v>
      </c>
      <c r="H301" s="9" t="s">
        <v>1525</v>
      </c>
      <c r="I301" s="6" t="s">
        <v>288</v>
      </c>
      <c r="J301" s="9" t="s">
        <v>5</v>
      </c>
      <c r="K301" s="12"/>
      <c r="L301" s="9" t="str">
        <f t="shared" si="93"/>
        <v>September</v>
      </c>
      <c r="M301" s="13">
        <f t="shared" si="95"/>
        <v>2.9485646816336906</v>
      </c>
      <c r="N301" s="13">
        <f t="shared" si="96"/>
        <v>2.0735646816336906</v>
      </c>
      <c r="O301" s="13">
        <f t="shared" si="91"/>
        <v>2.1985646816336906</v>
      </c>
      <c r="P301" s="14">
        <f t="shared" si="94"/>
        <v>10</v>
      </c>
      <c r="Q301" s="15" t="str">
        <f t="shared" si="97"/>
        <v>-00</v>
      </c>
      <c r="R301" s="15">
        <f t="shared" si="92"/>
        <v>100</v>
      </c>
      <c r="S301" s="7" t="str">
        <f t="shared" si="98"/>
        <v>21</v>
      </c>
      <c r="T301" s="7" t="str">
        <f t="shared" si="99"/>
        <v> 33</v>
      </c>
      <c r="U301" s="7" t="str">
        <f t="shared" si="100"/>
        <v>30</v>
      </c>
    </row>
    <row r="302" spans="1:21" ht="16.5" customHeight="1">
      <c r="A302" s="16">
        <v>15</v>
      </c>
      <c r="B302" s="16"/>
      <c r="C302" s="16"/>
      <c r="D302" s="16"/>
      <c r="E302" s="9" t="s">
        <v>968</v>
      </c>
      <c r="F302" s="10" t="s">
        <v>734</v>
      </c>
      <c r="G302" s="17">
        <v>6.3</v>
      </c>
      <c r="H302" s="9" t="s">
        <v>1526</v>
      </c>
      <c r="I302" s="6" t="s">
        <v>288</v>
      </c>
      <c r="J302" s="9" t="s">
        <v>52</v>
      </c>
      <c r="K302" s="12"/>
      <c r="L302" s="9" t="str">
        <f t="shared" si="93"/>
        <v>September</v>
      </c>
      <c r="M302" s="13">
        <f t="shared" si="95"/>
        <v>2.946134126078135</v>
      </c>
      <c r="N302" s="13">
        <f t="shared" si="96"/>
        <v>2.071134126078135</v>
      </c>
      <c r="O302" s="13">
        <f t="shared" si="91"/>
        <v>2.196134126078135</v>
      </c>
      <c r="P302" s="14">
        <f t="shared" si="94"/>
        <v>10</v>
      </c>
      <c r="Q302" s="15" t="str">
        <f t="shared" si="97"/>
        <v>12</v>
      </c>
      <c r="R302" s="15">
        <f t="shared" si="92"/>
        <v>112</v>
      </c>
      <c r="S302" s="7" t="str">
        <f t="shared" si="98"/>
        <v>21</v>
      </c>
      <c r="T302" s="7" t="str">
        <f t="shared" si="99"/>
        <v> 30</v>
      </c>
      <c r="U302" s="7" t="str">
        <f t="shared" si="100"/>
        <v>00</v>
      </c>
    </row>
    <row r="303" spans="1:21" ht="16.5" customHeight="1">
      <c r="A303" s="16" t="s">
        <v>1222</v>
      </c>
      <c r="B303" s="16"/>
      <c r="C303" s="16"/>
      <c r="D303" s="16"/>
      <c r="E303" s="9" t="s">
        <v>1223</v>
      </c>
      <c r="F303" s="10" t="s">
        <v>1224</v>
      </c>
      <c r="G303" s="19" t="s">
        <v>1225</v>
      </c>
      <c r="H303" s="9" t="s">
        <v>1226</v>
      </c>
      <c r="I303" s="6" t="s">
        <v>1103</v>
      </c>
      <c r="J303" s="9" t="s">
        <v>1227</v>
      </c>
      <c r="K303" s="12" t="s">
        <v>1228</v>
      </c>
      <c r="L303" s="9" t="str">
        <f t="shared" si="93"/>
        <v>September</v>
      </c>
      <c r="M303" s="13">
        <f t="shared" si="95"/>
        <v>2.9160415334855423</v>
      </c>
      <c r="N303" s="13">
        <f t="shared" si="96"/>
        <v>2.0410415334855423</v>
      </c>
      <c r="O303" s="13">
        <f t="shared" si="91"/>
        <v>2.1660415334855423</v>
      </c>
      <c r="P303" s="14">
        <f t="shared" si="94"/>
        <v>10</v>
      </c>
      <c r="Q303" s="15" t="str">
        <f t="shared" si="97"/>
        <v>16</v>
      </c>
      <c r="R303" s="15">
        <f t="shared" si="92"/>
        <v>116</v>
      </c>
      <c r="S303" s="7" t="str">
        <f t="shared" si="98"/>
        <v>20</v>
      </c>
      <c r="T303" s="7" t="str">
        <f t="shared" si="99"/>
        <v> 46</v>
      </c>
      <c r="U303" s="7" t="str">
        <f t="shared" si="100"/>
        <v>40</v>
      </c>
    </row>
    <row r="304" spans="1:21" ht="16.5" customHeight="1">
      <c r="A304" s="9" t="s">
        <v>1488</v>
      </c>
      <c r="B304" s="9"/>
      <c r="C304" s="9"/>
      <c r="D304" s="9"/>
      <c r="E304" s="9" t="s">
        <v>1489</v>
      </c>
      <c r="F304" s="10" t="s">
        <v>1490</v>
      </c>
      <c r="G304" s="25">
        <v>7.8</v>
      </c>
      <c r="H304" s="11" t="s">
        <v>1491</v>
      </c>
      <c r="I304" s="6" t="s">
        <v>1477</v>
      </c>
      <c r="J304" s="11" t="s">
        <v>58</v>
      </c>
      <c r="K304" s="12" t="s">
        <v>1492</v>
      </c>
      <c r="L304" s="9" t="str">
        <f t="shared" si="93"/>
        <v>September</v>
      </c>
      <c r="M304" s="13">
        <f t="shared" si="95"/>
        <v>2.929409589041098</v>
      </c>
      <c r="N304" s="13">
        <f t="shared" si="96"/>
        <v>2.054409589041098</v>
      </c>
      <c r="O304" s="13">
        <f t="shared" si="91"/>
        <v>2.179409589041098</v>
      </c>
      <c r="P304" s="14">
        <f t="shared" si="94"/>
        <v>10</v>
      </c>
      <c r="Q304" s="15" t="str">
        <f t="shared" si="97"/>
        <v>16</v>
      </c>
      <c r="R304" s="15">
        <f t="shared" si="92"/>
        <v>116</v>
      </c>
      <c r="S304" s="7" t="str">
        <f t="shared" si="98"/>
        <v>21</v>
      </c>
      <c r="T304" s="7" t="str">
        <f t="shared" si="99"/>
        <v> 05</v>
      </c>
      <c r="U304" s="7" t="str">
        <f t="shared" si="100"/>
        <v>55</v>
      </c>
    </row>
    <row r="305" spans="1:21" ht="16.5" customHeight="1">
      <c r="A305" s="9" t="s">
        <v>273</v>
      </c>
      <c r="B305" s="9"/>
      <c r="C305" s="9"/>
      <c r="D305" s="9"/>
      <c r="E305" s="9" t="s">
        <v>552</v>
      </c>
      <c r="F305" s="10" t="s">
        <v>704</v>
      </c>
      <c r="G305" s="9" t="s">
        <v>553</v>
      </c>
      <c r="H305" s="11" t="s">
        <v>412</v>
      </c>
      <c r="I305" s="9" t="s">
        <v>290</v>
      </c>
      <c r="J305" s="9" t="s">
        <v>55</v>
      </c>
      <c r="K305" s="12"/>
      <c r="L305" s="9" t="str">
        <f t="shared" si="93"/>
        <v>September</v>
      </c>
      <c r="M305" s="13">
        <f t="shared" si="95"/>
        <v>2.891990607559617</v>
      </c>
      <c r="N305" s="13">
        <f t="shared" si="96"/>
        <v>2.016990607559617</v>
      </c>
      <c r="O305" s="13">
        <f t="shared" si="91"/>
        <v>2.141990607559617</v>
      </c>
      <c r="P305" s="14">
        <f t="shared" si="94"/>
        <v>10</v>
      </c>
      <c r="Q305" s="15" t="str">
        <f t="shared" si="97"/>
        <v>26</v>
      </c>
      <c r="R305" s="15">
        <f t="shared" si="92"/>
        <v>126</v>
      </c>
      <c r="S305" s="7" t="str">
        <f t="shared" si="98"/>
        <v>20</v>
      </c>
      <c r="T305" s="7" t="str">
        <f t="shared" si="99"/>
        <v> 12</v>
      </c>
      <c r="U305" s="7" t="str">
        <f t="shared" si="100"/>
        <v>02</v>
      </c>
    </row>
    <row r="306" spans="1:21" ht="16.5" customHeight="1">
      <c r="A306" s="9" t="s">
        <v>276</v>
      </c>
      <c r="B306" s="9"/>
      <c r="C306" s="9"/>
      <c r="D306" s="9"/>
      <c r="E306" s="9" t="s">
        <v>558</v>
      </c>
      <c r="F306" s="10" t="s">
        <v>707</v>
      </c>
      <c r="G306" s="9"/>
      <c r="H306" s="11" t="s">
        <v>559</v>
      </c>
      <c r="I306" s="9" t="s">
        <v>311</v>
      </c>
      <c r="J306" s="9" t="s">
        <v>57</v>
      </c>
      <c r="K306" s="12" t="s">
        <v>343</v>
      </c>
      <c r="L306" s="9" t="str">
        <f t="shared" si="93"/>
        <v>September</v>
      </c>
      <c r="M306" s="13">
        <f t="shared" si="95"/>
        <v>2.9153239408929497</v>
      </c>
      <c r="N306" s="13">
        <f t="shared" si="96"/>
        <v>2.0403239408929497</v>
      </c>
      <c r="O306" s="13">
        <f t="shared" si="91"/>
        <v>2.1653239408929497</v>
      </c>
      <c r="P306" s="14">
        <f t="shared" si="94"/>
        <v>10</v>
      </c>
      <c r="Q306" s="15" t="str">
        <f t="shared" si="97"/>
        <v>30</v>
      </c>
      <c r="R306" s="15">
        <f t="shared" si="92"/>
        <v>130</v>
      </c>
      <c r="S306" s="7" t="str">
        <f t="shared" si="98"/>
        <v>20</v>
      </c>
      <c r="T306" s="7" t="str">
        <f t="shared" si="99"/>
        <v> 45</v>
      </c>
      <c r="U306" s="7" t="str">
        <f t="shared" si="100"/>
        <v>38</v>
      </c>
    </row>
    <row r="307" spans="1:21" ht="16.5" customHeight="1">
      <c r="A307" s="9" t="s">
        <v>277</v>
      </c>
      <c r="B307" s="9"/>
      <c r="C307" s="9"/>
      <c r="D307" s="9"/>
      <c r="E307" s="9" t="s">
        <v>560</v>
      </c>
      <c r="F307" s="10" t="s">
        <v>708</v>
      </c>
      <c r="G307" s="9"/>
      <c r="H307" s="11" t="s">
        <v>427</v>
      </c>
      <c r="I307" s="9" t="s">
        <v>311</v>
      </c>
      <c r="J307" s="9" t="s">
        <v>57</v>
      </c>
      <c r="K307" s="12" t="s">
        <v>344</v>
      </c>
      <c r="L307" s="9" t="str">
        <f t="shared" si="93"/>
        <v>September</v>
      </c>
      <c r="M307" s="13">
        <f t="shared" si="95"/>
        <v>2.9226850520040606</v>
      </c>
      <c r="N307" s="13">
        <f t="shared" si="96"/>
        <v>2.0476850520040606</v>
      </c>
      <c r="O307" s="13">
        <f t="shared" si="91"/>
        <v>2.1726850520040606</v>
      </c>
      <c r="P307" s="14">
        <f t="shared" si="94"/>
        <v>10</v>
      </c>
      <c r="Q307" s="15" t="str">
        <f t="shared" si="97"/>
        <v>31</v>
      </c>
      <c r="R307" s="15">
        <f t="shared" si="92"/>
        <v>131</v>
      </c>
      <c r="S307" s="7" t="str">
        <f t="shared" si="98"/>
        <v>20</v>
      </c>
      <c r="T307" s="7" t="str">
        <f t="shared" si="99"/>
        <v> 56</v>
      </c>
      <c r="U307" s="7" t="str">
        <f t="shared" si="100"/>
        <v>14</v>
      </c>
    </row>
    <row r="308" spans="1:21" ht="16.5" customHeight="1">
      <c r="A308" s="16">
        <v>29</v>
      </c>
      <c r="B308" s="16"/>
      <c r="C308" s="16"/>
      <c r="D308" s="16"/>
      <c r="E308" s="9" t="s">
        <v>901</v>
      </c>
      <c r="F308" s="10" t="s">
        <v>748</v>
      </c>
      <c r="G308" s="17">
        <v>6.6</v>
      </c>
      <c r="H308" s="9" t="s">
        <v>1033</v>
      </c>
      <c r="I308" s="9" t="s">
        <v>290</v>
      </c>
      <c r="J308" s="9" t="s">
        <v>57</v>
      </c>
      <c r="K308" s="12"/>
      <c r="L308" s="9" t="str">
        <f t="shared" si="93"/>
        <v>September</v>
      </c>
      <c r="M308" s="13">
        <f t="shared" si="95"/>
        <v>2.9002313483003577</v>
      </c>
      <c r="N308" s="13">
        <f t="shared" si="96"/>
        <v>2.0252313483003577</v>
      </c>
      <c r="O308" s="13">
        <f t="shared" si="91"/>
        <v>2.1502313483003577</v>
      </c>
      <c r="P308" s="14">
        <f t="shared" si="94"/>
        <v>10</v>
      </c>
      <c r="Q308" s="15" t="str">
        <f t="shared" si="97"/>
        <v>38</v>
      </c>
      <c r="R308" s="15">
        <f t="shared" si="92"/>
        <v>138</v>
      </c>
      <c r="S308" s="7" t="str">
        <f t="shared" si="98"/>
        <v>20</v>
      </c>
      <c r="T308" s="7" t="str">
        <f t="shared" si="99"/>
        <v> 23</v>
      </c>
      <c r="U308" s="7" t="str">
        <f t="shared" si="100"/>
        <v>54</v>
      </c>
    </row>
    <row r="309" spans="1:21" ht="16.5" customHeight="1">
      <c r="A309" s="9" t="s">
        <v>274</v>
      </c>
      <c r="B309" s="9"/>
      <c r="C309" s="9"/>
      <c r="D309" s="9"/>
      <c r="E309" s="9" t="s">
        <v>554</v>
      </c>
      <c r="F309" s="10" t="s">
        <v>705</v>
      </c>
      <c r="G309" s="9" t="s">
        <v>555</v>
      </c>
      <c r="H309" s="11" t="s">
        <v>419</v>
      </c>
      <c r="I309" s="9" t="s">
        <v>298</v>
      </c>
      <c r="J309" s="9" t="s">
        <v>55</v>
      </c>
      <c r="K309" s="12" t="s">
        <v>342</v>
      </c>
      <c r="L309" s="9" t="str">
        <f t="shared" si="93"/>
        <v>September</v>
      </c>
      <c r="M309" s="13">
        <f t="shared" si="95"/>
        <v>2.8921294964485056</v>
      </c>
      <c r="N309" s="13">
        <f t="shared" si="96"/>
        <v>2.0171294964485056</v>
      </c>
      <c r="O309" s="13">
        <f t="shared" si="91"/>
        <v>2.1421294964485056</v>
      </c>
      <c r="P309" s="14">
        <f t="shared" si="94"/>
        <v>10</v>
      </c>
      <c r="Q309" s="15" t="str">
        <f t="shared" si="97"/>
        <v>38</v>
      </c>
      <c r="R309" s="15">
        <f t="shared" si="92"/>
        <v>138</v>
      </c>
      <c r="S309" s="7" t="str">
        <f t="shared" si="98"/>
        <v>20</v>
      </c>
      <c r="T309" s="7" t="str">
        <f t="shared" si="99"/>
        <v> 12</v>
      </c>
      <c r="U309" s="7" t="str">
        <f t="shared" si="100"/>
        <v>14</v>
      </c>
    </row>
    <row r="310" spans="1:21" ht="16.5" customHeight="1">
      <c r="A310" s="9" t="s">
        <v>1000</v>
      </c>
      <c r="B310" s="9"/>
      <c r="C310" s="9"/>
      <c r="D310" s="9"/>
      <c r="E310" s="9" t="s">
        <v>998</v>
      </c>
      <c r="F310" s="10" t="s">
        <v>999</v>
      </c>
      <c r="G310" s="9" t="s">
        <v>996</v>
      </c>
      <c r="H310" s="11" t="s">
        <v>997</v>
      </c>
      <c r="I310" s="6" t="s">
        <v>1103</v>
      </c>
      <c r="J310" s="9" t="s">
        <v>57</v>
      </c>
      <c r="K310" s="12" t="s">
        <v>995</v>
      </c>
      <c r="L310" s="9" t="str">
        <f t="shared" si="93"/>
        <v>September</v>
      </c>
      <c r="M310" s="13">
        <f t="shared" si="95"/>
        <v>2.930104033485543</v>
      </c>
      <c r="N310" s="13">
        <f t="shared" si="96"/>
        <v>2.055104033485543</v>
      </c>
      <c r="O310" s="13">
        <f t="shared" si="91"/>
        <v>2.180104033485543</v>
      </c>
      <c r="P310" s="14">
        <f t="shared" si="94"/>
        <v>10</v>
      </c>
      <c r="Q310" s="15" t="str">
        <f t="shared" si="97"/>
        <v>38</v>
      </c>
      <c r="R310" s="15">
        <f t="shared" si="92"/>
        <v>138</v>
      </c>
      <c r="S310" s="7" t="str">
        <f t="shared" si="98"/>
        <v>21</v>
      </c>
      <c r="T310" s="7" t="str">
        <f t="shared" si="99"/>
        <v> 06</v>
      </c>
      <c r="U310" s="7" t="str">
        <f t="shared" si="100"/>
        <v>55</v>
      </c>
    </row>
    <row r="311" spans="1:21" ht="16.5" customHeight="1">
      <c r="A311" s="9" t="s">
        <v>1085</v>
      </c>
      <c r="B311" s="9"/>
      <c r="C311" s="9"/>
      <c r="D311" s="9"/>
      <c r="E311" s="9" t="s">
        <v>1086</v>
      </c>
      <c r="F311" s="10" t="s">
        <v>1087</v>
      </c>
      <c r="G311" s="28" t="s">
        <v>1023</v>
      </c>
      <c r="H311" s="11"/>
      <c r="I311" s="9" t="s">
        <v>1075</v>
      </c>
      <c r="J311" s="11" t="s">
        <v>57</v>
      </c>
      <c r="K311" s="12" t="s">
        <v>1088</v>
      </c>
      <c r="L311" s="9" t="str">
        <f t="shared" si="93"/>
        <v>September</v>
      </c>
      <c r="M311" s="13">
        <f t="shared" si="95"/>
        <v>2.8990507927448017</v>
      </c>
      <c r="N311" s="13">
        <f t="shared" si="96"/>
        <v>2.0240507927448017</v>
      </c>
      <c r="O311" s="13">
        <f t="shared" si="91"/>
        <v>2.1490507927448017</v>
      </c>
      <c r="P311" s="14">
        <f t="shared" si="94"/>
        <v>10</v>
      </c>
      <c r="Q311" s="15" t="str">
        <f t="shared" si="97"/>
        <v>40</v>
      </c>
      <c r="R311" s="15">
        <f t="shared" si="92"/>
        <v>140</v>
      </c>
      <c r="S311" s="7" t="str">
        <f t="shared" si="98"/>
        <v>20</v>
      </c>
      <c r="T311" s="7" t="str">
        <f t="shared" si="99"/>
        <v> 22</v>
      </c>
      <c r="U311" s="7" t="str">
        <f t="shared" si="100"/>
        <v>12</v>
      </c>
    </row>
    <row r="312" spans="1:21" ht="16.5" customHeight="1">
      <c r="A312" s="9" t="s">
        <v>278</v>
      </c>
      <c r="B312" s="9"/>
      <c r="C312" s="9"/>
      <c r="D312" s="9"/>
      <c r="E312" s="9" t="s">
        <v>561</v>
      </c>
      <c r="F312" s="10" t="s">
        <v>709</v>
      </c>
      <c r="G312" s="9"/>
      <c r="H312" s="11" t="s">
        <v>1114</v>
      </c>
      <c r="I312" s="9" t="s">
        <v>298</v>
      </c>
      <c r="J312" s="9" t="s">
        <v>57</v>
      </c>
      <c r="K312" s="12" t="s">
        <v>345</v>
      </c>
      <c r="L312" s="9" t="str">
        <f t="shared" si="93"/>
        <v>September</v>
      </c>
      <c r="M312" s="13">
        <f t="shared" si="95"/>
        <v>2.9242822742262837</v>
      </c>
      <c r="N312" s="13">
        <f t="shared" si="96"/>
        <v>2.0492822742262837</v>
      </c>
      <c r="O312" s="13">
        <f t="shared" si="91"/>
        <v>2.1742822742262837</v>
      </c>
      <c r="P312" s="14">
        <f t="shared" si="94"/>
        <v>10</v>
      </c>
      <c r="Q312" s="15" t="str">
        <f t="shared" si="97"/>
        <v>44</v>
      </c>
      <c r="R312" s="15">
        <f t="shared" si="92"/>
        <v>144</v>
      </c>
      <c r="S312" s="7" t="str">
        <f t="shared" si="98"/>
        <v>20</v>
      </c>
      <c r="T312" s="7" t="str">
        <f t="shared" si="99"/>
        <v> 58</v>
      </c>
      <c r="U312" s="7" t="str">
        <f t="shared" si="100"/>
        <v>32</v>
      </c>
    </row>
    <row r="313" spans="1:21" ht="16.5" customHeight="1">
      <c r="A313" s="9" t="s">
        <v>1074</v>
      </c>
      <c r="B313" s="9"/>
      <c r="C313" s="9"/>
      <c r="D313" s="9"/>
      <c r="E313" s="9" t="s">
        <v>1071</v>
      </c>
      <c r="F313" s="10" t="s">
        <v>1072</v>
      </c>
      <c r="G313" s="9">
        <v>1.3</v>
      </c>
      <c r="H313" s="11"/>
      <c r="I313" s="9" t="s">
        <v>1075</v>
      </c>
      <c r="J313" s="11" t="s">
        <v>57</v>
      </c>
      <c r="K313" s="18" t="s">
        <v>1073</v>
      </c>
      <c r="L313" s="9" t="str">
        <f t="shared" si="93"/>
        <v>September</v>
      </c>
      <c r="M313" s="13">
        <f t="shared" si="95"/>
        <v>2.912453570522579</v>
      </c>
      <c r="N313" s="13">
        <f t="shared" si="96"/>
        <v>2.037453570522579</v>
      </c>
      <c r="O313" s="13">
        <f t="shared" si="91"/>
        <v>2.162453570522579</v>
      </c>
      <c r="P313" s="14">
        <f t="shared" si="94"/>
        <v>10</v>
      </c>
      <c r="Q313" s="15" t="str">
        <f t="shared" si="97"/>
        <v>45</v>
      </c>
      <c r="R313" s="15">
        <f t="shared" si="92"/>
        <v>145</v>
      </c>
      <c r="S313" s="7" t="str">
        <f t="shared" si="98"/>
        <v>20</v>
      </c>
      <c r="T313" s="7" t="str">
        <f t="shared" si="99"/>
        <v> 41</v>
      </c>
      <c r="U313" s="7" t="str">
        <f t="shared" si="100"/>
        <v>30</v>
      </c>
    </row>
    <row r="314" spans="1:21" ht="16.5" customHeight="1">
      <c r="A314" s="9" t="s">
        <v>990</v>
      </c>
      <c r="B314" s="9"/>
      <c r="C314" s="9"/>
      <c r="D314" s="9"/>
      <c r="E314" s="9" t="s">
        <v>991</v>
      </c>
      <c r="F314" s="10" t="s">
        <v>992</v>
      </c>
      <c r="G314" s="9" t="s">
        <v>993</v>
      </c>
      <c r="H314" s="11" t="s">
        <v>994</v>
      </c>
      <c r="I314" s="6" t="s">
        <v>1412</v>
      </c>
      <c r="J314" s="9" t="s">
        <v>57</v>
      </c>
      <c r="K314" s="12" t="s">
        <v>989</v>
      </c>
      <c r="L314" s="9" t="str">
        <f t="shared" si="93"/>
        <v>September</v>
      </c>
      <c r="M314" s="13">
        <f t="shared" si="95"/>
        <v>2.89307857052258</v>
      </c>
      <c r="N314" s="13">
        <f t="shared" si="96"/>
        <v>2.01807857052258</v>
      </c>
      <c r="O314" s="13">
        <f t="shared" si="91"/>
        <v>2.14307857052258</v>
      </c>
      <c r="P314" s="14">
        <f t="shared" si="94"/>
        <v>10</v>
      </c>
      <c r="Q314" s="15" t="str">
        <f t="shared" si="97"/>
        <v>46</v>
      </c>
      <c r="R314" s="15">
        <f t="shared" si="92"/>
        <v>146</v>
      </c>
      <c r="S314" s="7" t="str">
        <f t="shared" si="98"/>
        <v>20</v>
      </c>
      <c r="T314" s="7" t="str">
        <f t="shared" si="99"/>
        <v> 13</v>
      </c>
      <c r="U314" s="7" t="str">
        <f t="shared" si="100"/>
        <v>36</v>
      </c>
    </row>
    <row r="315" spans="1:21" ht="16.5" customHeight="1">
      <c r="A315" s="16">
        <v>39</v>
      </c>
      <c r="B315" s="16"/>
      <c r="C315" s="16"/>
      <c r="D315" s="16"/>
      <c r="E315" s="9" t="s">
        <v>908</v>
      </c>
      <c r="F315" s="10" t="s">
        <v>808</v>
      </c>
      <c r="G315" s="17">
        <v>4.6</v>
      </c>
      <c r="H315" s="9" t="s">
        <v>1527</v>
      </c>
      <c r="I315" s="9" t="s">
        <v>290</v>
      </c>
      <c r="J315" s="9" t="s">
        <v>57</v>
      </c>
      <c r="K315" s="12"/>
      <c r="L315" s="9" t="str">
        <f t="shared" si="93"/>
        <v>September</v>
      </c>
      <c r="M315" s="13">
        <f t="shared" si="95"/>
        <v>2.9476619038559124</v>
      </c>
      <c r="N315" s="13">
        <f t="shared" si="96"/>
        <v>2.0726619038559124</v>
      </c>
      <c r="O315" s="13">
        <f t="shared" si="91"/>
        <v>2.1976619038559124</v>
      </c>
      <c r="P315" s="14">
        <f t="shared" si="94"/>
        <v>10</v>
      </c>
      <c r="Q315" s="15" t="str">
        <f t="shared" si="97"/>
        <v>48</v>
      </c>
      <c r="R315" s="15">
        <f t="shared" si="92"/>
        <v>148</v>
      </c>
      <c r="S315" s="7" t="str">
        <f t="shared" si="98"/>
        <v>21</v>
      </c>
      <c r="T315" s="7" t="str">
        <f t="shared" si="99"/>
        <v> 32</v>
      </c>
      <c r="U315" s="7" t="str">
        <f t="shared" si="100"/>
        <v>12</v>
      </c>
    </row>
    <row r="316" spans="1:21" ht="16.5" customHeight="1">
      <c r="A316" s="9" t="s">
        <v>280</v>
      </c>
      <c r="B316" s="9"/>
      <c r="C316" s="9"/>
      <c r="D316" s="9"/>
      <c r="E316" s="9" t="s">
        <v>563</v>
      </c>
      <c r="F316" s="10" t="s">
        <v>621</v>
      </c>
      <c r="G316" s="9" t="s">
        <v>565</v>
      </c>
      <c r="H316" s="11" t="s">
        <v>564</v>
      </c>
      <c r="I316" s="9" t="s">
        <v>298</v>
      </c>
      <c r="J316" s="9" t="s">
        <v>287</v>
      </c>
      <c r="K316" s="12"/>
      <c r="L316" s="9" t="str">
        <f aca="true" t="shared" si="101" ref="L316:L333">transmon10(INT((LEFT(E316,2))))</f>
        <v>September</v>
      </c>
      <c r="M316" s="13">
        <f t="shared" si="95"/>
        <v>2.952488292744802</v>
      </c>
      <c r="N316" s="13">
        <f t="shared" si="96"/>
        <v>2.077488292744802</v>
      </c>
      <c r="O316" s="13">
        <f t="shared" si="91"/>
        <v>2.202488292744802</v>
      </c>
      <c r="P316" s="14">
        <f aca="true" t="shared" si="102" ref="P316:P333">INT(LEFT(E316,2)/2)</f>
        <v>10</v>
      </c>
      <c r="Q316" s="15" t="str">
        <f t="shared" si="97"/>
        <v>57</v>
      </c>
      <c r="R316" s="15">
        <f t="shared" si="92"/>
        <v>157</v>
      </c>
      <c r="S316" s="7" t="str">
        <f t="shared" si="98"/>
        <v>21</v>
      </c>
      <c r="T316" s="7" t="str">
        <f t="shared" si="99"/>
        <v> 39</v>
      </c>
      <c r="U316" s="7" t="str">
        <f t="shared" si="100"/>
        <v>09</v>
      </c>
    </row>
    <row r="317" spans="1:21" ht="16.5" customHeight="1">
      <c r="A317" s="9" t="s">
        <v>1005</v>
      </c>
      <c r="B317" s="9"/>
      <c r="C317" s="9"/>
      <c r="D317" s="9"/>
      <c r="E317" s="9" t="s">
        <v>1004</v>
      </c>
      <c r="F317" s="10" t="s">
        <v>1003</v>
      </c>
      <c r="G317" s="9" t="s">
        <v>1006</v>
      </c>
      <c r="H317" s="11" t="s">
        <v>1002</v>
      </c>
      <c r="I317" s="6" t="s">
        <v>1103</v>
      </c>
      <c r="J317" s="9" t="s">
        <v>287</v>
      </c>
      <c r="K317" s="12" t="s">
        <v>1001</v>
      </c>
      <c r="L317" s="9" t="str">
        <f t="shared" si="101"/>
        <v>September</v>
      </c>
      <c r="M317" s="13">
        <f t="shared" si="95"/>
        <v>2.955509126078135</v>
      </c>
      <c r="N317" s="13">
        <f t="shared" si="96"/>
        <v>2.080509126078135</v>
      </c>
      <c r="O317" s="13">
        <f t="shared" si="91"/>
        <v>2.205509126078135</v>
      </c>
      <c r="P317" s="14">
        <f t="shared" si="102"/>
        <v>10</v>
      </c>
      <c r="Q317" s="15" t="str">
        <f t="shared" si="97"/>
        <v>58</v>
      </c>
      <c r="R317" s="15">
        <f t="shared" si="92"/>
        <v>158</v>
      </c>
      <c r="S317" s="7" t="str">
        <f t="shared" si="98"/>
        <v>21</v>
      </c>
      <c r="T317" s="7" t="str">
        <f t="shared" si="99"/>
        <v> 43</v>
      </c>
      <c r="U317" s="7" t="str">
        <f t="shared" si="100"/>
        <v>30</v>
      </c>
    </row>
    <row r="318" spans="1:21" ht="16.5" customHeight="1">
      <c r="A318" s="9" t="s">
        <v>1532</v>
      </c>
      <c r="B318" s="9"/>
      <c r="C318" s="9"/>
      <c r="D318" s="9"/>
      <c r="E318" s="10" t="s">
        <v>1533</v>
      </c>
      <c r="F318" s="10" t="s">
        <v>1534</v>
      </c>
      <c r="G318" s="9">
        <v>8.9</v>
      </c>
      <c r="H318" s="11" t="s">
        <v>1535</v>
      </c>
      <c r="I318" s="9" t="s">
        <v>291</v>
      </c>
      <c r="J318" s="11" t="s">
        <v>287</v>
      </c>
      <c r="K318" s="12"/>
      <c r="L318" s="9" t="str">
        <f>transmon10(INT((LEFT(E318,2))))</f>
        <v>September</v>
      </c>
      <c r="M318" s="13">
        <f>N318-3/24+1</f>
        <v>2.9078007927448017</v>
      </c>
      <c r="N318" s="13">
        <f>transtime(S318,T318,U318,$E$2)</f>
        <v>2.0328007927448017</v>
      </c>
      <c r="O318" s="13">
        <f t="shared" si="91"/>
        <v>2.1578007927448017</v>
      </c>
      <c r="P318" s="14">
        <f>INT(LEFT(E318,2)/2)</f>
        <v>10</v>
      </c>
      <c r="Q318" s="15" t="str">
        <f>IF(LEFT(F318,1)&lt;&gt;"-",LEFT(F318,2),LEFT(F318,3))</f>
        <v>60</v>
      </c>
      <c r="R318" s="15">
        <f t="shared" si="92"/>
        <v>160</v>
      </c>
      <c r="S318" s="7" t="str">
        <f>LEFT(E318,2)</f>
        <v>20</v>
      </c>
      <c r="T318" s="7" t="str">
        <f>MID(E318,4,3)</f>
        <v> 34</v>
      </c>
      <c r="U318" s="7" t="str">
        <f>MID(E318,9,2)</f>
        <v>48</v>
      </c>
    </row>
    <row r="319" spans="1:21" ht="16.5" customHeight="1">
      <c r="A319" s="9" t="s">
        <v>275</v>
      </c>
      <c r="B319" s="9"/>
      <c r="C319" s="9"/>
      <c r="D319" s="9"/>
      <c r="E319" s="9" t="s">
        <v>556</v>
      </c>
      <c r="F319" s="10" t="s">
        <v>706</v>
      </c>
      <c r="G319" s="9" t="s">
        <v>557</v>
      </c>
      <c r="H319" s="11" t="s">
        <v>400</v>
      </c>
      <c r="I319" s="9" t="s">
        <v>290</v>
      </c>
      <c r="J319" s="9" t="s">
        <v>287</v>
      </c>
      <c r="K319" s="12"/>
      <c r="L319" s="9" t="str">
        <f t="shared" si="101"/>
        <v>September</v>
      </c>
      <c r="M319" s="13">
        <f t="shared" si="95"/>
        <v>2.9054744038559126</v>
      </c>
      <c r="N319" s="13">
        <f t="shared" si="96"/>
        <v>2.0304744038559126</v>
      </c>
      <c r="O319" s="13">
        <f t="shared" si="91"/>
        <v>2.1554744038559126</v>
      </c>
      <c r="P319" s="14">
        <f t="shared" si="102"/>
        <v>10</v>
      </c>
      <c r="Q319" s="15" t="str">
        <f t="shared" si="97"/>
        <v>60</v>
      </c>
      <c r="R319" s="15">
        <f t="shared" si="92"/>
        <v>160</v>
      </c>
      <c r="S319" s="7" t="str">
        <f t="shared" si="98"/>
        <v>20</v>
      </c>
      <c r="T319" s="7" t="str">
        <f t="shared" si="99"/>
        <v> 31</v>
      </c>
      <c r="U319" s="7" t="str">
        <f t="shared" si="100"/>
        <v>27</v>
      </c>
    </row>
    <row r="320" spans="1:21" ht="16.5" customHeight="1">
      <c r="A320" s="9" t="s">
        <v>1078</v>
      </c>
      <c r="B320" s="9"/>
      <c r="C320" s="9"/>
      <c r="D320" s="9"/>
      <c r="E320" s="10" t="s">
        <v>1079</v>
      </c>
      <c r="F320" s="10" t="s">
        <v>1080</v>
      </c>
      <c r="G320" s="9">
        <v>12</v>
      </c>
      <c r="H320" s="9" t="s">
        <v>1083</v>
      </c>
      <c r="I320" s="9" t="s">
        <v>291</v>
      </c>
      <c r="J320" s="11" t="s">
        <v>5</v>
      </c>
      <c r="K320" s="12"/>
      <c r="L320" s="9" t="str">
        <f t="shared" si="101"/>
        <v>October</v>
      </c>
      <c r="M320" s="13">
        <f t="shared" si="95"/>
        <v>2.968842459411468</v>
      </c>
      <c r="N320" s="13">
        <f t="shared" si="96"/>
        <v>2.093842459411468</v>
      </c>
      <c r="O320" s="13">
        <f t="shared" si="91"/>
        <v>2.218842459411468</v>
      </c>
      <c r="P320" s="14">
        <f t="shared" si="102"/>
        <v>11</v>
      </c>
      <c r="Q320" s="15" t="str">
        <f t="shared" si="97"/>
        <v>-20</v>
      </c>
      <c r="R320" s="15">
        <f t="shared" si="92"/>
        <v>80</v>
      </c>
      <c r="S320" s="7" t="str">
        <f t="shared" si="98"/>
        <v>22</v>
      </c>
      <c r="T320" s="7" t="str">
        <f t="shared" si="99"/>
        <v> 02</v>
      </c>
      <c r="U320" s="7" t="str">
        <f t="shared" si="100"/>
        <v>42</v>
      </c>
    </row>
    <row r="321" spans="1:21" ht="16.5" customHeight="1">
      <c r="A321" s="9" t="s">
        <v>281</v>
      </c>
      <c r="B321" s="9"/>
      <c r="C321" s="9"/>
      <c r="D321" s="9"/>
      <c r="E321" s="9" t="s">
        <v>566</v>
      </c>
      <c r="F321" s="10" t="s">
        <v>711</v>
      </c>
      <c r="G321" s="9" t="s">
        <v>568</v>
      </c>
      <c r="H321" s="11" t="s">
        <v>567</v>
      </c>
      <c r="I321" s="9" t="s">
        <v>286</v>
      </c>
      <c r="J321" s="9" t="s">
        <v>5</v>
      </c>
      <c r="K321" s="12" t="s">
        <v>347</v>
      </c>
      <c r="L321" s="9" t="str">
        <f t="shared" si="101"/>
        <v>October</v>
      </c>
      <c r="M321" s="13">
        <f t="shared" si="95"/>
        <v>2.98756931126332</v>
      </c>
      <c r="N321" s="13">
        <f t="shared" si="96"/>
        <v>2.11256931126332</v>
      </c>
      <c r="O321" s="13">
        <f t="shared" si="91"/>
        <v>2.23756931126332</v>
      </c>
      <c r="P321" s="14">
        <f t="shared" si="102"/>
        <v>11</v>
      </c>
      <c r="Q321" s="15" t="str">
        <f t="shared" si="97"/>
        <v>-20</v>
      </c>
      <c r="R321" s="15">
        <f t="shared" si="92"/>
        <v>80</v>
      </c>
      <c r="S321" s="7" t="str">
        <f t="shared" si="98"/>
        <v>22</v>
      </c>
      <c r="T321" s="7" t="str">
        <f t="shared" si="99"/>
        <v> 29</v>
      </c>
      <c r="U321" s="7" t="str">
        <f t="shared" si="100"/>
        <v>40</v>
      </c>
    </row>
    <row r="322" spans="1:21" ht="16.5" customHeight="1">
      <c r="A322" s="9" t="s">
        <v>1012</v>
      </c>
      <c r="B322" s="9"/>
      <c r="C322" s="9"/>
      <c r="D322" s="9"/>
      <c r="E322" s="9" t="s">
        <v>1008</v>
      </c>
      <c r="F322" s="22" t="s">
        <v>1009</v>
      </c>
      <c r="G322" s="9" t="s">
        <v>1010</v>
      </c>
      <c r="H322" s="11" t="s">
        <v>1011</v>
      </c>
      <c r="I322" s="6" t="s">
        <v>1103</v>
      </c>
      <c r="J322" s="9" t="s">
        <v>5</v>
      </c>
      <c r="K322" s="12" t="s">
        <v>1007</v>
      </c>
      <c r="L322" s="9" t="str">
        <f t="shared" si="101"/>
        <v>October</v>
      </c>
      <c r="M322" s="13">
        <f t="shared" si="95"/>
        <v>2.986990607559617</v>
      </c>
      <c r="N322" s="13">
        <f t="shared" si="96"/>
        <v>2.111990607559617</v>
      </c>
      <c r="O322" s="13">
        <f t="shared" si="91"/>
        <v>2.236990607559617</v>
      </c>
      <c r="P322" s="14">
        <f t="shared" si="102"/>
        <v>11</v>
      </c>
      <c r="Q322" s="15" t="str">
        <f t="shared" si="97"/>
        <v>-00</v>
      </c>
      <c r="R322" s="15">
        <f t="shared" si="92"/>
        <v>100</v>
      </c>
      <c r="S322" s="7" t="str">
        <f t="shared" si="98"/>
        <v>22</v>
      </c>
      <c r="T322" s="7" t="str">
        <f t="shared" si="99"/>
        <v> 28</v>
      </c>
      <c r="U322" s="7" t="str">
        <f t="shared" si="100"/>
        <v>50</v>
      </c>
    </row>
    <row r="323" spans="1:21" ht="16.5" customHeight="1">
      <c r="A323" s="9" t="s">
        <v>1093</v>
      </c>
      <c r="B323" s="9"/>
      <c r="C323" s="9"/>
      <c r="D323" s="9"/>
      <c r="E323" s="10" t="s">
        <v>1092</v>
      </c>
      <c r="F323" s="10" t="s">
        <v>1091</v>
      </c>
      <c r="G323" s="11">
        <v>11</v>
      </c>
      <c r="H323" s="11" t="s">
        <v>1104</v>
      </c>
      <c r="I323" s="9" t="s">
        <v>291</v>
      </c>
      <c r="J323" s="11" t="s">
        <v>52</v>
      </c>
      <c r="K323" s="12"/>
      <c r="L323" s="9" t="str">
        <f t="shared" si="101"/>
        <v>October</v>
      </c>
      <c r="M323" s="13">
        <f aca="true" t="shared" si="103" ref="M323:M333">N323-3/24+1</f>
        <v>3.023009126078135</v>
      </c>
      <c r="N323" s="13">
        <f aca="true" t="shared" si="104" ref="N323:N333">transtime(S323,T323,U323,$E$2)</f>
        <v>2.148009126078135</v>
      </c>
      <c r="O323" s="13">
        <f t="shared" si="91"/>
        <v>2.273009126078135</v>
      </c>
      <c r="P323" s="14">
        <f t="shared" si="102"/>
        <v>11</v>
      </c>
      <c r="Q323" s="15" t="str">
        <f aca="true" t="shared" si="105" ref="Q323:Q333">IF(LEFT(F323,1)&lt;&gt;"-",LEFT(F323,2),LEFT(F323,3))</f>
        <v>08</v>
      </c>
      <c r="R323" s="15">
        <f t="shared" si="92"/>
        <v>108</v>
      </c>
      <c r="S323" s="7" t="str">
        <f aca="true" t="shared" si="106" ref="S323:S333">LEFT(E323,2)</f>
        <v>23</v>
      </c>
      <c r="T323" s="7" t="str">
        <f aca="true" t="shared" si="107" ref="T323:T333">MID(E323,4,3)</f>
        <v> 20</v>
      </c>
      <c r="U323" s="7" t="str">
        <f aca="true" t="shared" si="108" ref="U323:U333">MID(E323,9,2)</f>
        <v>42</v>
      </c>
    </row>
    <row r="324" spans="1:21" ht="16.5" customHeight="1">
      <c r="A324" s="9" t="s">
        <v>1089</v>
      </c>
      <c r="B324" s="9"/>
      <c r="C324" s="9"/>
      <c r="D324" s="9"/>
      <c r="E324" s="10" t="s">
        <v>1090</v>
      </c>
      <c r="F324" s="10" t="s">
        <v>1091</v>
      </c>
      <c r="G324" s="9">
        <v>14</v>
      </c>
      <c r="H324" s="11" t="s">
        <v>1105</v>
      </c>
      <c r="I324" s="9" t="s">
        <v>291</v>
      </c>
      <c r="J324" s="11" t="s">
        <v>52</v>
      </c>
      <c r="K324" s="12"/>
      <c r="L324" s="9" t="str">
        <f t="shared" si="101"/>
        <v>October</v>
      </c>
      <c r="M324" s="13">
        <f t="shared" si="103"/>
        <v>3.023495237189246</v>
      </c>
      <c r="N324" s="13">
        <f t="shared" si="104"/>
        <v>2.148495237189246</v>
      </c>
      <c r="O324" s="13">
        <f t="shared" si="91"/>
        <v>2.273495237189246</v>
      </c>
      <c r="P324" s="14">
        <f t="shared" si="102"/>
        <v>11</v>
      </c>
      <c r="Q324" s="15" t="str">
        <f t="shared" si="105"/>
        <v>08</v>
      </c>
      <c r="R324" s="15">
        <f t="shared" si="92"/>
        <v>108</v>
      </c>
      <c r="S324" s="7" t="str">
        <f t="shared" si="106"/>
        <v>23</v>
      </c>
      <c r="T324" s="7" t="str">
        <f t="shared" si="107"/>
        <v> 21</v>
      </c>
      <c r="U324" s="7" t="str">
        <f t="shared" si="108"/>
        <v>24</v>
      </c>
    </row>
    <row r="325" spans="1:21" ht="16.5" customHeight="1">
      <c r="A325" s="9" t="s">
        <v>1483</v>
      </c>
      <c r="B325" s="9"/>
      <c r="C325" s="9"/>
      <c r="D325" s="9"/>
      <c r="E325" s="9" t="s">
        <v>1484</v>
      </c>
      <c r="F325" s="10" t="s">
        <v>1485</v>
      </c>
      <c r="G325" s="25">
        <v>5.7</v>
      </c>
      <c r="H325" s="11" t="s">
        <v>1487</v>
      </c>
      <c r="I325" s="6" t="s">
        <v>1477</v>
      </c>
      <c r="J325" s="11" t="s">
        <v>5</v>
      </c>
      <c r="K325" s="12" t="s">
        <v>1486</v>
      </c>
      <c r="L325" s="9" t="str">
        <f t="shared" si="101"/>
        <v>October</v>
      </c>
      <c r="M325" s="13">
        <f t="shared" si="103"/>
        <v>2.9862498668188757</v>
      </c>
      <c r="N325" s="13">
        <f t="shared" si="104"/>
        <v>2.1112498668188757</v>
      </c>
      <c r="O325" s="13">
        <f t="shared" si="91"/>
        <v>2.2362498668188757</v>
      </c>
      <c r="P325" s="14">
        <f t="shared" si="102"/>
        <v>11</v>
      </c>
      <c r="Q325" s="15" t="str">
        <f t="shared" si="105"/>
        <v>10</v>
      </c>
      <c r="R325" s="15">
        <f t="shared" si="92"/>
        <v>110</v>
      </c>
      <c r="S325" s="7" t="str">
        <f t="shared" si="106"/>
        <v>22</v>
      </c>
      <c r="T325" s="7" t="str">
        <f t="shared" si="107"/>
        <v> 27</v>
      </c>
      <c r="U325" s="7" t="str">
        <f t="shared" si="108"/>
        <v>46</v>
      </c>
    </row>
    <row r="326" spans="1:21" ht="16.5" customHeight="1">
      <c r="A326" s="9" t="s">
        <v>282</v>
      </c>
      <c r="B326" s="9"/>
      <c r="C326" s="9"/>
      <c r="D326" s="9"/>
      <c r="E326" s="9" t="s">
        <v>569</v>
      </c>
      <c r="F326" s="10" t="s">
        <v>712</v>
      </c>
      <c r="G326" s="9" t="s">
        <v>571</v>
      </c>
      <c r="H326" s="11" t="s">
        <v>570</v>
      </c>
      <c r="I326" s="9" t="s">
        <v>291</v>
      </c>
      <c r="J326" s="9" t="s">
        <v>52</v>
      </c>
      <c r="K326" s="12" t="s">
        <v>348</v>
      </c>
      <c r="L326" s="9" t="str">
        <f t="shared" si="101"/>
        <v>October</v>
      </c>
      <c r="M326" s="13">
        <f t="shared" si="103"/>
        <v>2.9927544964485056</v>
      </c>
      <c r="N326" s="13">
        <f t="shared" si="104"/>
        <v>2.1177544964485056</v>
      </c>
      <c r="O326" s="13">
        <f t="shared" si="91"/>
        <v>2.2427544964485056</v>
      </c>
      <c r="P326" s="14">
        <f t="shared" si="102"/>
        <v>11</v>
      </c>
      <c r="Q326" s="15" t="str">
        <f t="shared" si="105"/>
        <v>34</v>
      </c>
      <c r="R326" s="15">
        <f t="shared" si="92"/>
        <v>134</v>
      </c>
      <c r="S326" s="7" t="str">
        <f t="shared" si="106"/>
        <v>22</v>
      </c>
      <c r="T326" s="7" t="str">
        <f t="shared" si="107"/>
        <v> 37</v>
      </c>
      <c r="U326" s="7" t="str">
        <f t="shared" si="108"/>
        <v>08</v>
      </c>
    </row>
    <row r="327" spans="1:21" ht="16.5" customHeight="1">
      <c r="A327" s="9" t="s">
        <v>284</v>
      </c>
      <c r="B327" s="9"/>
      <c r="C327" s="9"/>
      <c r="D327" s="9"/>
      <c r="E327" s="9" t="s">
        <v>574</v>
      </c>
      <c r="F327" s="10" t="s">
        <v>714</v>
      </c>
      <c r="G327" s="9">
        <v>8.3</v>
      </c>
      <c r="H327" s="11" t="s">
        <v>1528</v>
      </c>
      <c r="I327" s="6" t="s">
        <v>286</v>
      </c>
      <c r="J327" s="9" t="s">
        <v>59</v>
      </c>
      <c r="K327" s="12" t="s">
        <v>349</v>
      </c>
      <c r="L327" s="9" t="str">
        <f t="shared" si="101"/>
        <v>October</v>
      </c>
      <c r="M327" s="13">
        <f t="shared" si="103"/>
        <v>3.0266549594114687</v>
      </c>
      <c r="N327" s="13">
        <f t="shared" si="104"/>
        <v>2.1516549594114687</v>
      </c>
      <c r="O327" s="13">
        <f t="shared" si="91"/>
        <v>2.2766549594114687</v>
      </c>
      <c r="P327" s="14">
        <f t="shared" si="102"/>
        <v>11</v>
      </c>
      <c r="Q327" s="15" t="str">
        <f t="shared" si="105"/>
        <v>42</v>
      </c>
      <c r="R327" s="15">
        <f t="shared" si="92"/>
        <v>142</v>
      </c>
      <c r="S327" s="7" t="str">
        <f t="shared" si="106"/>
        <v>23</v>
      </c>
      <c r="T327" s="7" t="str">
        <f t="shared" si="107"/>
        <v> 25</v>
      </c>
      <c r="U327" s="7" t="str">
        <f t="shared" si="108"/>
        <v>57</v>
      </c>
    </row>
    <row r="328" spans="1:21" ht="16.5" customHeight="1">
      <c r="A328" s="9" t="s">
        <v>1016</v>
      </c>
      <c r="B328" s="9"/>
      <c r="C328" s="9"/>
      <c r="D328" s="9"/>
      <c r="E328" s="9" t="s">
        <v>1017</v>
      </c>
      <c r="F328" s="10" t="s">
        <v>868</v>
      </c>
      <c r="G328" s="9" t="s">
        <v>1018</v>
      </c>
      <c r="H328" s="11" t="s">
        <v>1019</v>
      </c>
      <c r="I328" s="6" t="s">
        <v>1103</v>
      </c>
      <c r="J328" s="9" t="s">
        <v>78</v>
      </c>
      <c r="K328" s="12" t="s">
        <v>1015</v>
      </c>
      <c r="L328" s="9" t="str">
        <f t="shared" si="101"/>
        <v>October</v>
      </c>
      <c r="M328" s="13">
        <f t="shared" si="103"/>
        <v>3.0496063483003577</v>
      </c>
      <c r="N328" s="13">
        <f t="shared" si="104"/>
        <v>2.1746063483003577</v>
      </c>
      <c r="O328" s="13">
        <f t="shared" si="91"/>
        <v>2.2996063483003577</v>
      </c>
      <c r="P328" s="14">
        <f t="shared" si="102"/>
        <v>11</v>
      </c>
      <c r="Q328" s="15" t="str">
        <f t="shared" si="105"/>
        <v>55</v>
      </c>
      <c r="R328" s="15">
        <f t="shared" si="92"/>
        <v>155</v>
      </c>
      <c r="S328" s="7" t="str">
        <f t="shared" si="106"/>
        <v>23</v>
      </c>
      <c r="T328" s="7" t="str">
        <f t="shared" si="107"/>
        <v> 59</v>
      </c>
      <c r="U328" s="7" t="str">
        <f t="shared" si="108"/>
        <v>00</v>
      </c>
    </row>
    <row r="329" spans="1:21" ht="16.5" customHeight="1">
      <c r="A329" s="9" t="s">
        <v>285</v>
      </c>
      <c r="B329" s="9"/>
      <c r="C329" s="9"/>
      <c r="D329" s="9"/>
      <c r="E329" s="9" t="s">
        <v>575</v>
      </c>
      <c r="F329" s="10" t="s">
        <v>715</v>
      </c>
      <c r="G329" s="9" t="s">
        <v>576</v>
      </c>
      <c r="H329" s="11" t="s">
        <v>374</v>
      </c>
      <c r="I329" s="9" t="s">
        <v>290</v>
      </c>
      <c r="J329" s="9" t="s">
        <v>78</v>
      </c>
      <c r="K329" s="12"/>
      <c r="L329" s="9" t="str">
        <f t="shared" si="101"/>
        <v>October</v>
      </c>
      <c r="M329" s="13">
        <f t="shared" si="103"/>
        <v>3.0482637557077648</v>
      </c>
      <c r="N329" s="13">
        <f t="shared" si="104"/>
        <v>2.1732637557077648</v>
      </c>
      <c r="O329" s="13">
        <f t="shared" si="91"/>
        <v>2.2982637557077648</v>
      </c>
      <c r="P329" s="14">
        <f t="shared" si="102"/>
        <v>11</v>
      </c>
      <c r="Q329" s="15" t="str">
        <f t="shared" si="105"/>
        <v>56</v>
      </c>
      <c r="R329" s="15">
        <f t="shared" si="92"/>
        <v>156</v>
      </c>
      <c r="S329" s="7" t="str">
        <f t="shared" si="106"/>
        <v>23</v>
      </c>
      <c r="T329" s="7" t="str">
        <f t="shared" si="107"/>
        <v> 57</v>
      </c>
      <c r="U329" s="7" t="str">
        <f t="shared" si="108"/>
        <v>04</v>
      </c>
    </row>
    <row r="330" spans="1:21" ht="16.5" customHeight="1">
      <c r="A330" s="16" t="s">
        <v>1229</v>
      </c>
      <c r="B330" s="16"/>
      <c r="C330" s="16"/>
      <c r="D330" s="16"/>
      <c r="E330" s="9" t="s">
        <v>1230</v>
      </c>
      <c r="F330" s="10" t="s">
        <v>1231</v>
      </c>
      <c r="G330" s="19" t="s">
        <v>1189</v>
      </c>
      <c r="H330" s="9" t="s">
        <v>1232</v>
      </c>
      <c r="I330" s="6" t="s">
        <v>1103</v>
      </c>
      <c r="J330" s="9" t="s">
        <v>287</v>
      </c>
      <c r="K330" s="12" t="s">
        <v>1025</v>
      </c>
      <c r="L330" s="9" t="str">
        <f t="shared" si="101"/>
        <v>October</v>
      </c>
      <c r="M330" s="13">
        <f t="shared" si="103"/>
        <v>2.9872220890410985</v>
      </c>
      <c r="N330" s="13">
        <f t="shared" si="104"/>
        <v>2.1122220890410985</v>
      </c>
      <c r="O330" s="13">
        <f t="shared" si="91"/>
        <v>2.2372220890410985</v>
      </c>
      <c r="P330" s="14">
        <f t="shared" si="102"/>
        <v>11</v>
      </c>
      <c r="Q330" s="15" t="str">
        <f t="shared" si="105"/>
        <v>58</v>
      </c>
      <c r="R330" s="15">
        <f t="shared" si="92"/>
        <v>158</v>
      </c>
      <c r="S330" s="7" t="str">
        <f t="shared" si="106"/>
        <v>22</v>
      </c>
      <c r="T330" s="7" t="str">
        <f t="shared" si="107"/>
        <v> 29</v>
      </c>
      <c r="U330" s="7" t="str">
        <f t="shared" si="108"/>
        <v>10</v>
      </c>
    </row>
    <row r="331" spans="1:21" ht="16.5" customHeight="1">
      <c r="A331" s="9" t="s">
        <v>283</v>
      </c>
      <c r="B331" s="9"/>
      <c r="C331" s="9"/>
      <c r="D331" s="9"/>
      <c r="E331" s="9" t="s">
        <v>572</v>
      </c>
      <c r="F331" s="10" t="s">
        <v>626</v>
      </c>
      <c r="G331" s="9"/>
      <c r="H331" s="11" t="s">
        <v>573</v>
      </c>
      <c r="I331" s="9" t="s">
        <v>290</v>
      </c>
      <c r="J331" s="9" t="s">
        <v>287</v>
      </c>
      <c r="K331" s="12"/>
      <c r="L331" s="9" t="str">
        <f t="shared" si="101"/>
        <v>October</v>
      </c>
      <c r="M331" s="13">
        <f t="shared" si="103"/>
        <v>3.005138755707765</v>
      </c>
      <c r="N331" s="13">
        <f t="shared" si="104"/>
        <v>2.130138755707765</v>
      </c>
      <c r="O331" s="13">
        <f t="shared" si="91"/>
        <v>2.255138755707765</v>
      </c>
      <c r="P331" s="14">
        <f t="shared" si="102"/>
        <v>11</v>
      </c>
      <c r="Q331" s="15" t="str">
        <f t="shared" si="105"/>
        <v>59</v>
      </c>
      <c r="R331" s="15">
        <f t="shared" si="92"/>
        <v>159</v>
      </c>
      <c r="S331" s="7" t="str">
        <f t="shared" si="106"/>
        <v>22</v>
      </c>
      <c r="T331" s="7" t="str">
        <f t="shared" si="107"/>
        <v> 54</v>
      </c>
      <c r="U331" s="7" t="str">
        <f t="shared" si="108"/>
        <v>58</v>
      </c>
    </row>
    <row r="332" spans="1:21" ht="16.5" customHeight="1">
      <c r="A332" s="9" t="s">
        <v>1529</v>
      </c>
      <c r="B332" s="9"/>
      <c r="C332" s="9"/>
      <c r="D332" s="9"/>
      <c r="E332" s="9" t="s">
        <v>1092</v>
      </c>
      <c r="F332" s="10" t="s">
        <v>1530</v>
      </c>
      <c r="G332" s="9"/>
      <c r="H332" s="11" t="s">
        <v>1470</v>
      </c>
      <c r="I332" s="9" t="s">
        <v>298</v>
      </c>
      <c r="J332" s="9" t="s">
        <v>78</v>
      </c>
      <c r="K332" s="12" t="s">
        <v>1531</v>
      </c>
      <c r="L332" s="9" t="str">
        <f t="shared" si="101"/>
        <v>October</v>
      </c>
      <c r="M332" s="13">
        <f t="shared" si="103"/>
        <v>3.023009126078135</v>
      </c>
      <c r="N332" s="13">
        <f t="shared" si="104"/>
        <v>2.148009126078135</v>
      </c>
      <c r="O332" s="13">
        <f t="shared" si="91"/>
        <v>2.273009126078135</v>
      </c>
      <c r="P332" s="14">
        <f t="shared" si="102"/>
        <v>11</v>
      </c>
      <c r="Q332" s="15" t="str">
        <f t="shared" si="105"/>
        <v>61</v>
      </c>
      <c r="R332" s="15">
        <f t="shared" si="92"/>
        <v>161</v>
      </c>
      <c r="S332" s="7" t="str">
        <f t="shared" si="106"/>
        <v>23</v>
      </c>
      <c r="T332" s="7" t="str">
        <f t="shared" si="107"/>
        <v> 20</v>
      </c>
      <c r="U332" s="7" t="str">
        <f t="shared" si="108"/>
        <v>42</v>
      </c>
    </row>
    <row r="333" spans="1:21" ht="16.5" customHeight="1">
      <c r="A333" s="16">
        <v>52</v>
      </c>
      <c r="B333" s="16"/>
      <c r="C333" s="16"/>
      <c r="D333" s="16"/>
      <c r="E333" s="9" t="s">
        <v>918</v>
      </c>
      <c r="F333" s="10" t="s">
        <v>821</v>
      </c>
      <c r="G333" s="17">
        <v>6.9</v>
      </c>
      <c r="H333" s="9" t="s">
        <v>1513</v>
      </c>
      <c r="I333" s="9" t="s">
        <v>290</v>
      </c>
      <c r="J333" s="9" t="s">
        <v>78</v>
      </c>
      <c r="K333" s="12"/>
      <c r="L333" s="9" t="str">
        <f t="shared" si="101"/>
        <v>October</v>
      </c>
      <c r="M333" s="13">
        <f t="shared" si="103"/>
        <v>3.025439681633691</v>
      </c>
      <c r="N333" s="13">
        <f t="shared" si="104"/>
        <v>2.150439681633691</v>
      </c>
      <c r="O333" s="13">
        <f t="shared" si="91"/>
        <v>2.275439681633691</v>
      </c>
      <c r="P333" s="14">
        <f t="shared" si="102"/>
        <v>11</v>
      </c>
      <c r="Q333" s="15" t="str">
        <f t="shared" si="105"/>
        <v>61</v>
      </c>
      <c r="R333" s="15">
        <f t="shared" si="92"/>
        <v>161</v>
      </c>
      <c r="S333" s="7" t="str">
        <f t="shared" si="106"/>
        <v>23</v>
      </c>
      <c r="T333" s="7" t="str">
        <f t="shared" si="107"/>
        <v> 24</v>
      </c>
      <c r="U333" s="7" t="str">
        <f t="shared" si="108"/>
        <v>12</v>
      </c>
    </row>
    <row r="334" spans="1:15" ht="12.75">
      <c r="A334" s="31" t="s">
        <v>1502</v>
      </c>
      <c r="F334" s="29"/>
      <c r="G334" s="30"/>
      <c r="H334" s="30"/>
      <c r="L334" s="30"/>
      <c r="M334" s="30"/>
      <c r="N334" s="30"/>
      <c r="O334" s="30"/>
    </row>
    <row r="335" spans="1:15" ht="12.75">
      <c r="A335" s="31" t="s">
        <v>1503</v>
      </c>
      <c r="F335" s="29"/>
      <c r="G335" s="30"/>
      <c r="H335" s="30"/>
      <c r="L335" s="30"/>
      <c r="M335" s="30"/>
      <c r="N335" s="30"/>
      <c r="O335" s="30"/>
    </row>
    <row r="336" spans="6:15" ht="12.75">
      <c r="F336" s="29"/>
      <c r="G336" s="30"/>
      <c r="H336" s="30"/>
      <c r="L336" s="30"/>
      <c r="M336" s="30"/>
      <c r="N336" s="30"/>
      <c r="O336" s="30"/>
    </row>
    <row r="337" spans="6:15" ht="12.75">
      <c r="F337" s="29"/>
      <c r="G337" s="30"/>
      <c r="H337" s="30"/>
      <c r="L337" s="30"/>
      <c r="M337" s="30"/>
      <c r="N337" s="30"/>
      <c r="O337" s="30"/>
    </row>
    <row r="338" spans="6:15" ht="12.75">
      <c r="F338" s="29"/>
      <c r="G338" s="30"/>
      <c r="H338" s="30"/>
      <c r="L338" s="30"/>
      <c r="M338" s="30"/>
      <c r="N338" s="30"/>
      <c r="O338" s="30"/>
    </row>
    <row r="339" spans="6:15" ht="12.75">
      <c r="F339" s="29"/>
      <c r="G339" s="30"/>
      <c r="H339" s="30"/>
      <c r="L339" s="30"/>
      <c r="M339" s="30"/>
      <c r="N339" s="30"/>
      <c r="O339" s="30"/>
    </row>
    <row r="340" spans="6:15" ht="12.75">
      <c r="F340" s="29"/>
      <c r="G340" s="30"/>
      <c r="H340" s="30"/>
      <c r="L340" s="30"/>
      <c r="M340" s="30"/>
      <c r="N340" s="30"/>
      <c r="O340" s="30"/>
    </row>
    <row r="341" spans="6:15" ht="12.75">
      <c r="F341" s="29"/>
      <c r="G341" s="30"/>
      <c r="H341" s="30"/>
      <c r="L341" s="30"/>
      <c r="M341" s="30"/>
      <c r="N341" s="30"/>
      <c r="O341" s="30"/>
    </row>
    <row r="342" spans="6:15" ht="12.75">
      <c r="F342" s="29"/>
      <c r="G342" s="30"/>
      <c r="H342" s="30"/>
      <c r="L342" s="30"/>
      <c r="M342" s="30"/>
      <c r="N342" s="30"/>
      <c r="O342" s="30"/>
    </row>
    <row r="343" spans="6:15" ht="12.75">
      <c r="F343" s="29"/>
      <c r="G343" s="30"/>
      <c r="H343" s="30"/>
      <c r="L343" s="30"/>
      <c r="M343" s="30"/>
      <c r="N343" s="30"/>
      <c r="O343" s="30"/>
    </row>
    <row r="344" spans="6:15" ht="12.75">
      <c r="F344" s="29"/>
      <c r="G344" s="30"/>
      <c r="H344" s="30"/>
      <c r="L344" s="30"/>
      <c r="M344" s="30"/>
      <c r="N344" s="30"/>
      <c r="O344" s="30"/>
    </row>
    <row r="345" spans="6:15" ht="12.75">
      <c r="F345" s="29"/>
      <c r="G345" s="30"/>
      <c r="H345" s="30"/>
      <c r="L345" s="30"/>
      <c r="M345" s="30"/>
      <c r="N345" s="30"/>
      <c r="O345" s="30"/>
    </row>
    <row r="346" spans="6:15" ht="12.75">
      <c r="F346" s="29"/>
      <c r="G346" s="30"/>
      <c r="H346" s="30"/>
      <c r="L346" s="30"/>
      <c r="M346" s="30"/>
      <c r="N346" s="30"/>
      <c r="O346" s="30"/>
    </row>
    <row r="347" spans="6:15" ht="12.75">
      <c r="F347" s="29"/>
      <c r="G347" s="30"/>
      <c r="H347" s="30"/>
      <c r="L347" s="30"/>
      <c r="M347" s="30"/>
      <c r="N347" s="30"/>
      <c r="O347" s="30"/>
    </row>
    <row r="348" spans="6:15" ht="12.75">
      <c r="F348" s="29"/>
      <c r="G348" s="30"/>
      <c r="H348" s="30"/>
      <c r="L348" s="30"/>
      <c r="M348" s="30"/>
      <c r="N348" s="30"/>
      <c r="O348" s="30"/>
    </row>
    <row r="349" spans="6:15" ht="12.75">
      <c r="F349" s="29"/>
      <c r="G349" s="30"/>
      <c r="H349" s="30"/>
      <c r="L349" s="30"/>
      <c r="M349" s="30"/>
      <c r="N349" s="30"/>
      <c r="O349" s="30"/>
    </row>
    <row r="350" spans="6:15" ht="12.75">
      <c r="F350" s="29"/>
      <c r="G350" s="30"/>
      <c r="H350" s="30"/>
      <c r="L350" s="30"/>
      <c r="M350" s="30"/>
      <c r="N350" s="30"/>
      <c r="O350" s="30"/>
    </row>
    <row r="351" spans="6:15" ht="12.75">
      <c r="F351" s="29"/>
      <c r="G351" s="30"/>
      <c r="H351" s="30"/>
      <c r="L351" s="30"/>
      <c r="M351" s="30"/>
      <c r="N351" s="30"/>
      <c r="O351" s="30"/>
    </row>
    <row r="352" spans="6:15" ht="12.75">
      <c r="F352" s="29"/>
      <c r="G352" s="30"/>
      <c r="H352" s="30"/>
      <c r="L352" s="30"/>
      <c r="M352" s="30"/>
      <c r="N352" s="30"/>
      <c r="O352" s="30"/>
    </row>
    <row r="353" spans="6:15" ht="12.75">
      <c r="F353" s="29"/>
      <c r="G353" s="30"/>
      <c r="H353" s="30"/>
      <c r="L353" s="30"/>
      <c r="M353" s="30"/>
      <c r="N353" s="30"/>
      <c r="O353" s="30"/>
    </row>
    <row r="354" spans="6:15" ht="12.75">
      <c r="F354" s="29"/>
      <c r="G354" s="30"/>
      <c r="H354" s="30"/>
      <c r="L354" s="30"/>
      <c r="M354" s="30"/>
      <c r="N354" s="30"/>
      <c r="O354" s="30"/>
    </row>
    <row r="355" spans="6:15" ht="12.75">
      <c r="F355" s="29"/>
      <c r="G355" s="30"/>
      <c r="H355" s="30"/>
      <c r="L355" s="30"/>
      <c r="M355" s="30"/>
      <c r="N355" s="30"/>
      <c r="O355" s="30"/>
    </row>
    <row r="356" spans="6:15" ht="12.75">
      <c r="F356" s="29"/>
      <c r="G356" s="30"/>
      <c r="H356" s="30"/>
      <c r="L356" s="30"/>
      <c r="M356" s="30"/>
      <c r="N356" s="30"/>
      <c r="O356" s="30"/>
    </row>
    <row r="357" spans="6:15" ht="12.75">
      <c r="F357" s="29"/>
      <c r="G357" s="30"/>
      <c r="H357" s="30"/>
      <c r="L357" s="30"/>
      <c r="M357" s="30"/>
      <c r="N357" s="30"/>
      <c r="O357" s="30"/>
    </row>
    <row r="358" spans="6:15" ht="12.75">
      <c r="F358" s="29"/>
      <c r="G358" s="30"/>
      <c r="H358" s="30"/>
      <c r="L358" s="30"/>
      <c r="M358" s="30"/>
      <c r="N358" s="30"/>
      <c r="O358" s="30"/>
    </row>
    <row r="359" spans="6:15" ht="12.75">
      <c r="F359" s="29"/>
      <c r="G359" s="30"/>
      <c r="H359" s="30"/>
      <c r="L359" s="30"/>
      <c r="M359" s="30"/>
      <c r="N359" s="30"/>
      <c r="O359" s="30"/>
    </row>
    <row r="360" spans="6:15" ht="12.75">
      <c r="F360" s="29"/>
      <c r="G360" s="30"/>
      <c r="H360" s="30"/>
      <c r="L360" s="30"/>
      <c r="M360" s="30"/>
      <c r="N360" s="30"/>
      <c r="O360" s="30"/>
    </row>
    <row r="361" spans="6:15" ht="12.75">
      <c r="F361" s="29"/>
      <c r="G361" s="30"/>
      <c r="H361" s="30"/>
      <c r="L361" s="30"/>
      <c r="M361" s="30"/>
      <c r="N361" s="30"/>
      <c r="O361" s="30"/>
    </row>
    <row r="362" spans="6:15" ht="12.75">
      <c r="F362" s="29"/>
      <c r="G362" s="30"/>
      <c r="H362" s="30"/>
      <c r="L362" s="30"/>
      <c r="M362" s="30"/>
      <c r="N362" s="30"/>
      <c r="O362" s="30"/>
    </row>
    <row r="363" spans="6:15" ht="12.75">
      <c r="F363" s="29"/>
      <c r="G363" s="30"/>
      <c r="H363" s="30"/>
      <c r="L363" s="30"/>
      <c r="M363" s="30"/>
      <c r="N363" s="30"/>
      <c r="O363" s="30"/>
    </row>
    <row r="364" spans="6:15" ht="12.75">
      <c r="F364" s="29"/>
      <c r="G364" s="30"/>
      <c r="H364" s="30"/>
      <c r="L364" s="30"/>
      <c r="M364" s="30"/>
      <c r="N364" s="30"/>
      <c r="O364" s="30"/>
    </row>
    <row r="365" spans="6:15" ht="12.75">
      <c r="F365" s="29"/>
      <c r="G365" s="30"/>
      <c r="H365" s="30"/>
      <c r="L365" s="30"/>
      <c r="M365" s="30"/>
      <c r="N365" s="30"/>
      <c r="O365" s="30"/>
    </row>
    <row r="366" spans="6:15" ht="12.75">
      <c r="F366" s="29"/>
      <c r="G366" s="30"/>
      <c r="H366" s="30"/>
      <c r="L366" s="30"/>
      <c r="M366" s="30"/>
      <c r="N366" s="30"/>
      <c r="O366" s="30"/>
    </row>
    <row r="367" spans="6:15" ht="12.75">
      <c r="F367" s="29"/>
      <c r="G367" s="30"/>
      <c r="H367" s="30"/>
      <c r="L367" s="30"/>
      <c r="M367" s="30"/>
      <c r="N367" s="30"/>
      <c r="O367" s="30"/>
    </row>
    <row r="368" spans="6:15" ht="12.75">
      <c r="F368" s="29"/>
      <c r="G368" s="30"/>
      <c r="H368" s="30"/>
      <c r="L368" s="30"/>
      <c r="M368" s="30"/>
      <c r="N368" s="30"/>
      <c r="O368" s="30"/>
    </row>
    <row r="369" spans="6:15" ht="12.75">
      <c r="F369" s="29"/>
      <c r="G369" s="30"/>
      <c r="H369" s="30"/>
      <c r="L369" s="30"/>
      <c r="M369" s="30"/>
      <c r="N369" s="30"/>
      <c r="O369" s="30"/>
    </row>
    <row r="370" spans="6:15" ht="12.75">
      <c r="F370" s="29"/>
      <c r="G370" s="30"/>
      <c r="H370" s="30"/>
      <c r="L370" s="30"/>
      <c r="M370" s="30"/>
      <c r="N370" s="30"/>
      <c r="O370" s="30"/>
    </row>
    <row r="371" spans="6:15" ht="12.75">
      <c r="F371" s="29"/>
      <c r="G371" s="30"/>
      <c r="H371" s="30"/>
      <c r="L371" s="30"/>
      <c r="M371" s="30"/>
      <c r="N371" s="30"/>
      <c r="O371" s="30"/>
    </row>
    <row r="372" spans="6:15" ht="12.75">
      <c r="F372" s="29"/>
      <c r="G372" s="30"/>
      <c r="H372" s="30"/>
      <c r="L372" s="30"/>
      <c r="M372" s="30"/>
      <c r="N372" s="30"/>
      <c r="O372" s="30"/>
    </row>
    <row r="373" spans="6:15" ht="12.75">
      <c r="F373" s="29"/>
      <c r="G373" s="30"/>
      <c r="H373" s="30"/>
      <c r="L373" s="30"/>
      <c r="M373" s="30"/>
      <c r="N373" s="30"/>
      <c r="O373" s="30"/>
    </row>
    <row r="374" spans="6:15" ht="12.75">
      <c r="F374" s="29"/>
      <c r="G374" s="30"/>
      <c r="L374" s="30"/>
      <c r="M374" s="30"/>
      <c r="N374" s="30"/>
      <c r="O374" s="30"/>
    </row>
    <row r="375" spans="6:15" ht="12.75">
      <c r="F375" s="29"/>
      <c r="G375" s="30"/>
      <c r="L375" s="30"/>
      <c r="M375" s="30"/>
      <c r="N375" s="30"/>
      <c r="O375" s="30"/>
    </row>
    <row r="376" spans="6:15" ht="12.75">
      <c r="F376" s="29"/>
      <c r="G376" s="30"/>
      <c r="L376" s="30"/>
      <c r="M376" s="30"/>
      <c r="N376" s="30"/>
      <c r="O376" s="30"/>
    </row>
    <row r="377" spans="6:15" ht="12.75">
      <c r="F377" s="29"/>
      <c r="G377" s="30"/>
      <c r="L377" s="30"/>
      <c r="M377" s="30"/>
      <c r="N377" s="30"/>
      <c r="O377" s="30"/>
    </row>
    <row r="378" spans="6:15" ht="12.75">
      <c r="F378" s="29"/>
      <c r="G378" s="30"/>
      <c r="L378" s="30"/>
      <c r="M378" s="30"/>
      <c r="N378" s="30"/>
      <c r="O378" s="30"/>
    </row>
    <row r="379" spans="6:15" ht="12.75">
      <c r="F379" s="29"/>
      <c r="G379" s="30"/>
      <c r="L379" s="30"/>
      <c r="M379" s="30"/>
      <c r="N379" s="30"/>
      <c r="O379" s="30"/>
    </row>
    <row r="380" spans="6:15" ht="12.75">
      <c r="F380" s="29"/>
      <c r="G380" s="30"/>
      <c r="L380" s="30"/>
      <c r="M380" s="30"/>
      <c r="N380" s="30"/>
      <c r="O380" s="30"/>
    </row>
    <row r="381" spans="6:15" ht="12.75">
      <c r="F381" s="29"/>
      <c r="G381" s="30"/>
      <c r="L381" s="30"/>
      <c r="M381" s="30"/>
      <c r="N381" s="30"/>
      <c r="O381" s="30"/>
    </row>
    <row r="382" spans="6:15" ht="12.75">
      <c r="F382" s="29"/>
      <c r="G382" s="30"/>
      <c r="L382" s="30"/>
      <c r="M382" s="30"/>
      <c r="N382" s="30"/>
      <c r="O382" s="30"/>
    </row>
    <row r="383" spans="6:15" ht="12.75">
      <c r="F383" s="29"/>
      <c r="G383" s="30"/>
      <c r="L383" s="30"/>
      <c r="M383" s="30"/>
      <c r="N383" s="30"/>
      <c r="O383" s="30"/>
    </row>
    <row r="384" spans="6:15" ht="12.75">
      <c r="F384" s="29"/>
      <c r="G384" s="30"/>
      <c r="L384" s="30"/>
      <c r="M384" s="30"/>
      <c r="N384" s="30"/>
      <c r="O384" s="30"/>
    </row>
    <row r="385" spans="6:15" ht="12.75">
      <c r="F385" s="29"/>
      <c r="G385" s="30"/>
      <c r="L385" s="30"/>
      <c r="M385" s="30"/>
      <c r="N385" s="30"/>
      <c r="O385" s="30"/>
    </row>
    <row r="386" spans="6:15" ht="12.75">
      <c r="F386" s="29"/>
      <c r="G386" s="30"/>
      <c r="L386" s="30"/>
      <c r="M386" s="30"/>
      <c r="N386" s="30"/>
      <c r="O386" s="30"/>
    </row>
    <row r="387" spans="6:15" ht="12.75">
      <c r="F387" s="29"/>
      <c r="G387" s="30"/>
      <c r="L387" s="30"/>
      <c r="M387" s="30"/>
      <c r="N387" s="30"/>
      <c r="O387" s="30"/>
    </row>
    <row r="388" spans="6:15" ht="12.75">
      <c r="F388" s="29"/>
      <c r="G388" s="30"/>
      <c r="L388" s="30"/>
      <c r="M388" s="30"/>
      <c r="N388" s="30"/>
      <c r="O388" s="30"/>
    </row>
    <row r="389" spans="6:15" ht="12.75">
      <c r="F389" s="29"/>
      <c r="G389" s="30"/>
      <c r="L389" s="30"/>
      <c r="M389" s="30"/>
      <c r="N389" s="30"/>
      <c r="O389" s="30"/>
    </row>
    <row r="390" spans="6:15" ht="12.75">
      <c r="F390" s="29"/>
      <c r="G390" s="30"/>
      <c r="L390" s="30"/>
      <c r="M390" s="30"/>
      <c r="N390" s="30"/>
      <c r="O390" s="30"/>
    </row>
    <row r="391" spans="6:15" ht="12.75">
      <c r="F391" s="29"/>
      <c r="G391" s="30"/>
      <c r="L391" s="30"/>
      <c r="M391" s="30"/>
      <c r="N391" s="30"/>
      <c r="O391" s="30"/>
    </row>
    <row r="392" spans="6:15" ht="12.75">
      <c r="F392" s="29"/>
      <c r="G392" s="30"/>
      <c r="L392" s="30"/>
      <c r="M392" s="30"/>
      <c r="N392" s="30"/>
      <c r="O392" s="30"/>
    </row>
    <row r="393" spans="6:15" ht="12.75">
      <c r="F393" s="29"/>
      <c r="G393" s="30"/>
      <c r="L393" s="30"/>
      <c r="M393" s="30"/>
      <c r="N393" s="30"/>
      <c r="O393" s="30"/>
    </row>
    <row r="394" spans="6:15" ht="12.75">
      <c r="F394" s="29"/>
      <c r="G394" s="30"/>
      <c r="L394" s="30"/>
      <c r="M394" s="30"/>
      <c r="N394" s="30"/>
      <c r="O394" s="30"/>
    </row>
    <row r="395" spans="6:15" ht="12.75">
      <c r="F395" s="29"/>
      <c r="G395" s="30"/>
      <c r="L395" s="30"/>
      <c r="M395" s="30"/>
      <c r="N395" s="30"/>
      <c r="O395" s="30"/>
    </row>
    <row r="396" spans="6:15" ht="12.75">
      <c r="F396" s="29"/>
      <c r="G396" s="30"/>
      <c r="L396" s="30"/>
      <c r="M396" s="30"/>
      <c r="N396" s="30"/>
      <c r="O396" s="30"/>
    </row>
    <row r="397" spans="6:15" ht="12.75">
      <c r="F397" s="29"/>
      <c r="G397" s="30"/>
      <c r="L397" s="30"/>
      <c r="M397" s="30"/>
      <c r="N397" s="30"/>
      <c r="O397" s="30"/>
    </row>
    <row r="398" spans="6:15" ht="12.75">
      <c r="F398" s="29"/>
      <c r="G398" s="30"/>
      <c r="L398" s="30"/>
      <c r="M398" s="30"/>
      <c r="N398" s="30"/>
      <c r="O398" s="30"/>
    </row>
    <row r="399" spans="6:15" ht="12.75">
      <c r="F399" s="29"/>
      <c r="G399" s="30"/>
      <c r="L399" s="30"/>
      <c r="M399" s="30"/>
      <c r="N399" s="30"/>
      <c r="O399" s="30"/>
    </row>
    <row r="400" spans="6:15" ht="12.75">
      <c r="F400" s="29"/>
      <c r="G400" s="30"/>
      <c r="L400" s="30"/>
      <c r="M400" s="30"/>
      <c r="N400" s="30"/>
      <c r="O400" s="30"/>
    </row>
    <row r="401" spans="6:15" ht="12.75">
      <c r="F401" s="29"/>
      <c r="G401" s="30"/>
      <c r="L401" s="30"/>
      <c r="M401" s="30"/>
      <c r="N401" s="30"/>
      <c r="O401" s="30"/>
    </row>
    <row r="402" spans="6:15" ht="12.75">
      <c r="F402" s="29"/>
      <c r="G402" s="30"/>
      <c r="L402" s="30"/>
      <c r="M402" s="30"/>
      <c r="N402" s="30"/>
      <c r="O402" s="30"/>
    </row>
    <row r="403" spans="6:15" ht="12.75">
      <c r="F403" s="29"/>
      <c r="G403" s="30"/>
      <c r="L403" s="30"/>
      <c r="M403" s="30"/>
      <c r="N403" s="30"/>
      <c r="O403" s="30"/>
    </row>
    <row r="404" spans="6:15" ht="12.75">
      <c r="F404" s="29"/>
      <c r="G404" s="30"/>
      <c r="L404" s="30"/>
      <c r="M404" s="30"/>
      <c r="N404" s="30"/>
      <c r="O404" s="30"/>
    </row>
    <row r="405" spans="6:15" ht="12.75">
      <c r="F405" s="29"/>
      <c r="G405" s="30"/>
      <c r="L405" s="30"/>
      <c r="M405" s="30"/>
      <c r="N405" s="30"/>
      <c r="O405" s="30"/>
    </row>
    <row r="406" spans="6:15" ht="12.75">
      <c r="F406" s="29"/>
      <c r="G406" s="30"/>
      <c r="L406" s="30"/>
      <c r="M406" s="30"/>
      <c r="N406" s="30"/>
      <c r="O406" s="30"/>
    </row>
    <row r="407" spans="6:15" ht="12.75">
      <c r="F407" s="29"/>
      <c r="G407" s="30"/>
      <c r="L407" s="30"/>
      <c r="M407" s="30"/>
      <c r="N407" s="30"/>
      <c r="O407" s="30"/>
    </row>
    <row r="408" spans="6:15" ht="12.75">
      <c r="F408" s="29"/>
      <c r="G408" s="30"/>
      <c r="L408" s="30"/>
      <c r="M408" s="30"/>
      <c r="N408" s="30"/>
      <c r="O408" s="30"/>
    </row>
    <row r="409" spans="6:15" ht="12.75">
      <c r="F409" s="29"/>
      <c r="G409" s="30"/>
      <c r="L409" s="30"/>
      <c r="M409" s="30"/>
      <c r="N409" s="30"/>
      <c r="O409" s="30"/>
    </row>
    <row r="410" spans="6:15" ht="12.75">
      <c r="F410" s="29"/>
      <c r="G410" s="30"/>
      <c r="L410" s="30"/>
      <c r="M410" s="30"/>
      <c r="N410" s="30"/>
      <c r="O410" s="30"/>
    </row>
    <row r="411" spans="6:15" ht="12.75">
      <c r="F411" s="29"/>
      <c r="G411" s="30"/>
      <c r="L411" s="30"/>
      <c r="M411" s="30"/>
      <c r="N411" s="30"/>
      <c r="O411" s="30"/>
    </row>
    <row r="412" spans="6:15" ht="12.75">
      <c r="F412" s="29"/>
      <c r="G412" s="30"/>
      <c r="L412" s="30"/>
      <c r="M412" s="30"/>
      <c r="N412" s="30"/>
      <c r="O412" s="30"/>
    </row>
    <row r="413" spans="6:15" ht="12.75">
      <c r="F413" s="29"/>
      <c r="G413" s="30"/>
      <c r="L413" s="30"/>
      <c r="M413" s="30"/>
      <c r="N413" s="30"/>
      <c r="O413" s="30"/>
    </row>
    <row r="414" spans="6:15" ht="12.75">
      <c r="F414" s="29"/>
      <c r="G414" s="30"/>
      <c r="L414" s="30"/>
      <c r="M414" s="30"/>
      <c r="N414" s="30"/>
      <c r="O414" s="30"/>
    </row>
    <row r="415" spans="6:15" ht="12.75">
      <c r="F415" s="29"/>
      <c r="G415" s="30"/>
      <c r="L415" s="30"/>
      <c r="M415" s="30"/>
      <c r="N415" s="30"/>
      <c r="O415" s="30"/>
    </row>
    <row r="416" spans="6:15" ht="12.75">
      <c r="F416" s="29"/>
      <c r="G416" s="30"/>
      <c r="L416" s="30"/>
      <c r="M416" s="30"/>
      <c r="N416" s="30"/>
      <c r="O416" s="30"/>
    </row>
    <row r="417" spans="6:15" ht="12.75">
      <c r="F417" s="29"/>
      <c r="G417" s="30"/>
      <c r="L417" s="30"/>
      <c r="M417" s="30"/>
      <c r="N417" s="30"/>
      <c r="O417" s="30"/>
    </row>
    <row r="418" spans="6:15" ht="12.75">
      <c r="F418" s="29"/>
      <c r="G418" s="30"/>
      <c r="L418" s="30"/>
      <c r="M418" s="30"/>
      <c r="N418" s="30"/>
      <c r="O418" s="30"/>
    </row>
    <row r="419" spans="6:15" ht="12.75">
      <c r="F419" s="29"/>
      <c r="G419" s="30"/>
      <c r="L419" s="30"/>
      <c r="M419" s="30"/>
      <c r="N419" s="30"/>
      <c r="O419" s="30"/>
    </row>
    <row r="420" spans="6:15" ht="12.75">
      <c r="F420" s="29"/>
      <c r="G420" s="30"/>
      <c r="L420" s="30"/>
      <c r="M420" s="30"/>
      <c r="N420" s="30"/>
      <c r="O420" s="30"/>
    </row>
    <row r="421" spans="6:15" ht="12.75">
      <c r="F421" s="29"/>
      <c r="G421" s="30"/>
      <c r="L421" s="30"/>
      <c r="M421" s="30"/>
      <c r="N421" s="30"/>
      <c r="O421" s="30"/>
    </row>
    <row r="422" spans="6:15" ht="12.75">
      <c r="F422" s="29"/>
      <c r="G422" s="30"/>
      <c r="L422" s="30"/>
      <c r="M422" s="30"/>
      <c r="N422" s="30"/>
      <c r="O422" s="30"/>
    </row>
    <row r="423" spans="6:15" ht="12.75">
      <c r="F423" s="29"/>
      <c r="G423" s="30"/>
      <c r="L423" s="30"/>
      <c r="M423" s="30"/>
      <c r="N423" s="30"/>
      <c r="O423" s="30"/>
    </row>
    <row r="424" spans="6:15" ht="12.75">
      <c r="F424" s="29"/>
      <c r="G424" s="30"/>
      <c r="L424" s="30"/>
      <c r="M424" s="30"/>
      <c r="N424" s="30"/>
      <c r="O424" s="30"/>
    </row>
    <row r="425" spans="6:15" ht="12.75">
      <c r="F425" s="29"/>
      <c r="G425" s="30"/>
      <c r="L425" s="30"/>
      <c r="M425" s="30"/>
      <c r="N425" s="30"/>
      <c r="O425" s="30"/>
    </row>
    <row r="426" spans="6:15" ht="12.75">
      <c r="F426" s="29"/>
      <c r="G426" s="30"/>
      <c r="L426" s="30"/>
      <c r="M426" s="30"/>
      <c r="N426" s="30"/>
      <c r="O426" s="30"/>
    </row>
    <row r="427" spans="6:15" ht="12.75">
      <c r="F427" s="29"/>
      <c r="G427" s="30"/>
      <c r="L427" s="30"/>
      <c r="M427" s="30"/>
      <c r="N427" s="30"/>
      <c r="O427" s="30"/>
    </row>
    <row r="428" spans="6:15" ht="12.75">
      <c r="F428" s="29"/>
      <c r="G428" s="30"/>
      <c r="L428" s="30"/>
      <c r="M428" s="30"/>
      <c r="N428" s="30"/>
      <c r="O428" s="30"/>
    </row>
    <row r="429" spans="6:15" ht="12.75">
      <c r="F429" s="29"/>
      <c r="G429" s="30"/>
      <c r="L429" s="30"/>
      <c r="M429" s="30"/>
      <c r="N429" s="30"/>
      <c r="O429" s="30"/>
    </row>
    <row r="430" spans="6:15" ht="12.75">
      <c r="F430" s="29"/>
      <c r="G430" s="30"/>
      <c r="L430" s="30"/>
      <c r="M430" s="30"/>
      <c r="N430" s="30"/>
      <c r="O430" s="30"/>
    </row>
    <row r="431" spans="6:15" ht="12.75">
      <c r="F431" s="29"/>
      <c r="G431" s="30"/>
      <c r="L431" s="30"/>
      <c r="M431" s="30"/>
      <c r="N431" s="30"/>
      <c r="O431" s="30"/>
    </row>
    <row r="432" spans="6:15" ht="12.75">
      <c r="F432" s="29"/>
      <c r="G432" s="30"/>
      <c r="L432" s="30"/>
      <c r="M432" s="30"/>
      <c r="N432" s="30"/>
      <c r="O432" s="30"/>
    </row>
    <row r="433" spans="6:15" ht="12.75">
      <c r="F433" s="29"/>
      <c r="G433" s="30"/>
      <c r="L433" s="30"/>
      <c r="M433" s="30"/>
      <c r="N433" s="30"/>
      <c r="O433" s="30"/>
    </row>
    <row r="434" spans="6:15" ht="12.75">
      <c r="F434" s="29"/>
      <c r="G434" s="30"/>
      <c r="L434" s="30"/>
      <c r="M434" s="30"/>
      <c r="N434" s="30"/>
      <c r="O434" s="30"/>
    </row>
    <row r="435" spans="6:15" ht="12.75">
      <c r="F435" s="29"/>
      <c r="G435" s="30"/>
      <c r="L435" s="30"/>
      <c r="M435" s="30"/>
      <c r="N435" s="30"/>
      <c r="O435" s="30"/>
    </row>
    <row r="436" spans="6:15" ht="12.75">
      <c r="F436" s="29"/>
      <c r="G436" s="30"/>
      <c r="L436" s="30"/>
      <c r="M436" s="30"/>
      <c r="N436" s="30"/>
      <c r="O436" s="30"/>
    </row>
    <row r="437" spans="6:15" ht="12.75">
      <c r="F437" s="29"/>
      <c r="G437" s="30"/>
      <c r="L437" s="30"/>
      <c r="M437" s="30"/>
      <c r="N437" s="30"/>
      <c r="O437" s="30"/>
    </row>
    <row r="438" spans="6:15" ht="12.75">
      <c r="F438" s="29"/>
      <c r="G438" s="30"/>
      <c r="L438" s="30"/>
      <c r="M438" s="30"/>
      <c r="N438" s="30"/>
      <c r="O438" s="30"/>
    </row>
    <row r="439" spans="6:15" ht="12.75">
      <c r="F439" s="29"/>
      <c r="G439" s="30"/>
      <c r="L439" s="30"/>
      <c r="M439" s="30"/>
      <c r="N439" s="30"/>
      <c r="O439" s="30"/>
    </row>
    <row r="440" spans="6:15" ht="12.75">
      <c r="F440" s="29"/>
      <c r="G440" s="30"/>
      <c r="L440" s="30"/>
      <c r="M440" s="30"/>
      <c r="N440" s="30"/>
      <c r="O440" s="30"/>
    </row>
    <row r="441" spans="6:15" ht="12.75">
      <c r="F441" s="29"/>
      <c r="G441" s="30"/>
      <c r="L441" s="30"/>
      <c r="M441" s="30"/>
      <c r="N441" s="30"/>
      <c r="O441" s="30"/>
    </row>
    <row r="442" spans="6:15" ht="12.75">
      <c r="F442" s="29"/>
      <c r="G442" s="30"/>
      <c r="L442" s="30"/>
      <c r="M442" s="30"/>
      <c r="N442" s="30"/>
      <c r="O442" s="30"/>
    </row>
    <row r="443" spans="6:15" ht="12.75">
      <c r="F443" s="29"/>
      <c r="G443" s="30"/>
      <c r="L443" s="30"/>
      <c r="M443" s="30"/>
      <c r="N443" s="30"/>
      <c r="O443" s="30"/>
    </row>
    <row r="444" spans="6:15" ht="12.75">
      <c r="F444" s="29"/>
      <c r="G444" s="30"/>
      <c r="L444" s="30"/>
      <c r="M444" s="30"/>
      <c r="N444" s="30"/>
      <c r="O444" s="30"/>
    </row>
    <row r="445" spans="6:15" ht="12.75">
      <c r="F445" s="29"/>
      <c r="G445" s="30"/>
      <c r="L445" s="30"/>
      <c r="M445" s="30"/>
      <c r="N445" s="30"/>
      <c r="O445" s="30"/>
    </row>
    <row r="446" spans="6:15" ht="12.75">
      <c r="F446" s="29"/>
      <c r="G446" s="30"/>
      <c r="L446" s="30"/>
      <c r="M446" s="30"/>
      <c r="N446" s="30"/>
      <c r="O446" s="30"/>
    </row>
    <row r="447" spans="6:15" ht="12.75">
      <c r="F447" s="29"/>
      <c r="G447" s="30"/>
      <c r="L447" s="30"/>
      <c r="M447" s="30"/>
      <c r="N447" s="30"/>
      <c r="O447" s="30"/>
    </row>
    <row r="448" spans="6:15" ht="12.75">
      <c r="F448" s="29"/>
      <c r="G448" s="30"/>
      <c r="L448" s="30"/>
      <c r="M448" s="30"/>
      <c r="N448" s="30"/>
      <c r="O448" s="30"/>
    </row>
    <row r="449" spans="6:15" ht="12.75">
      <c r="F449" s="29"/>
      <c r="G449" s="30"/>
      <c r="L449" s="30"/>
      <c r="M449" s="30"/>
      <c r="N449" s="30"/>
      <c r="O449" s="30"/>
    </row>
    <row r="450" spans="6:15" ht="12.75">
      <c r="F450" s="29"/>
      <c r="G450" s="30"/>
      <c r="L450" s="30"/>
      <c r="M450" s="30"/>
      <c r="N450" s="30"/>
      <c r="O450" s="30"/>
    </row>
    <row r="451" spans="6:15" ht="12.75">
      <c r="F451" s="29"/>
      <c r="G451" s="30"/>
      <c r="L451" s="30"/>
      <c r="M451" s="30"/>
      <c r="N451" s="30"/>
      <c r="O451" s="30"/>
    </row>
    <row r="452" spans="6:15" ht="12.75">
      <c r="F452" s="29"/>
      <c r="G452" s="30"/>
      <c r="L452" s="30"/>
      <c r="M452" s="30"/>
      <c r="N452" s="30"/>
      <c r="O452" s="30"/>
    </row>
    <row r="453" spans="6:15" ht="12.75">
      <c r="F453" s="29"/>
      <c r="G453" s="30"/>
      <c r="L453" s="30"/>
      <c r="M453" s="30"/>
      <c r="N453" s="30"/>
      <c r="O453" s="30"/>
    </row>
    <row r="454" spans="6:15" ht="12.75">
      <c r="F454" s="29"/>
      <c r="G454" s="30"/>
      <c r="L454" s="30"/>
      <c r="M454" s="30"/>
      <c r="N454" s="30"/>
      <c r="O454" s="30"/>
    </row>
    <row r="455" spans="6:15" ht="12.75">
      <c r="F455" s="29"/>
      <c r="G455" s="30"/>
      <c r="L455" s="30"/>
      <c r="M455" s="30"/>
      <c r="N455" s="30"/>
      <c r="O455" s="30"/>
    </row>
    <row r="456" spans="6:15" ht="12.75">
      <c r="F456" s="29"/>
      <c r="G456" s="30"/>
      <c r="L456" s="30"/>
      <c r="M456" s="30"/>
      <c r="N456" s="30"/>
      <c r="O456" s="30"/>
    </row>
    <row r="457" spans="6:15" ht="12.75">
      <c r="F457" s="29"/>
      <c r="G457" s="30"/>
      <c r="L457" s="30"/>
      <c r="M457" s="30"/>
      <c r="N457" s="30"/>
      <c r="O457" s="30"/>
    </row>
    <row r="458" spans="6:15" ht="12.75">
      <c r="F458" s="29"/>
      <c r="G458" s="30"/>
      <c r="L458" s="30"/>
      <c r="M458" s="30"/>
      <c r="N458" s="30"/>
      <c r="O458" s="30"/>
    </row>
    <row r="459" spans="6:15" ht="12.75">
      <c r="F459" s="29"/>
      <c r="G459" s="30"/>
      <c r="L459" s="30"/>
      <c r="M459" s="30"/>
      <c r="N459" s="30"/>
      <c r="O459" s="30"/>
    </row>
    <row r="460" spans="6:15" ht="12.75">
      <c r="F460" s="29"/>
      <c r="G460" s="30"/>
      <c r="L460" s="30"/>
      <c r="M460" s="30"/>
      <c r="N460" s="30"/>
      <c r="O460" s="30"/>
    </row>
    <row r="461" spans="6:15" ht="12.75">
      <c r="F461" s="29"/>
      <c r="G461" s="30"/>
      <c r="L461" s="30"/>
      <c r="M461" s="30"/>
      <c r="N461" s="30"/>
      <c r="O461" s="30"/>
    </row>
    <row r="462" spans="6:15" ht="12.75">
      <c r="F462" s="29"/>
      <c r="G462" s="30"/>
      <c r="L462" s="30"/>
      <c r="M462" s="30"/>
      <c r="N462" s="30"/>
      <c r="O462" s="30"/>
    </row>
    <row r="463" spans="6:15" ht="12.75">
      <c r="F463" s="29"/>
      <c r="G463" s="30"/>
      <c r="L463" s="30"/>
      <c r="M463" s="30"/>
      <c r="N463" s="30"/>
      <c r="O463" s="30"/>
    </row>
    <row r="464" spans="6:15" ht="12.75">
      <c r="F464" s="29"/>
      <c r="G464" s="30"/>
      <c r="L464" s="30"/>
      <c r="M464" s="30"/>
      <c r="N464" s="30"/>
      <c r="O464" s="30"/>
    </row>
    <row r="465" spans="6:15" ht="12.75">
      <c r="F465" s="29"/>
      <c r="G465" s="30"/>
      <c r="L465" s="30"/>
      <c r="M465" s="30"/>
      <c r="N465" s="30"/>
      <c r="O465" s="30"/>
    </row>
    <row r="466" spans="6:15" ht="12.75">
      <c r="F466" s="29"/>
      <c r="G466" s="30"/>
      <c r="L466" s="30"/>
      <c r="M466" s="30"/>
      <c r="N466" s="30"/>
      <c r="O466" s="30"/>
    </row>
    <row r="467" spans="6:15" ht="12.75">
      <c r="F467" s="29"/>
      <c r="G467" s="30"/>
      <c r="L467" s="30"/>
      <c r="M467" s="30"/>
      <c r="N467" s="30"/>
      <c r="O467" s="30"/>
    </row>
    <row r="468" spans="6:15" ht="12.75">
      <c r="F468" s="29"/>
      <c r="G468" s="30"/>
      <c r="L468" s="30"/>
      <c r="M468" s="30"/>
      <c r="N468" s="30"/>
      <c r="O468" s="30"/>
    </row>
    <row r="469" spans="6:15" ht="12.75">
      <c r="F469" s="29"/>
      <c r="G469" s="30"/>
      <c r="L469" s="30"/>
      <c r="M469" s="30"/>
      <c r="N469" s="30"/>
      <c r="O469" s="30"/>
    </row>
    <row r="470" spans="6:15" ht="12.75">
      <c r="F470" s="29"/>
      <c r="G470" s="30"/>
      <c r="L470" s="30"/>
      <c r="M470" s="30"/>
      <c r="N470" s="30"/>
      <c r="O470" s="30"/>
    </row>
    <row r="471" spans="6:15" ht="12.75">
      <c r="F471" s="29"/>
      <c r="G471" s="30"/>
      <c r="L471" s="30"/>
      <c r="M471" s="30"/>
      <c r="N471" s="30"/>
      <c r="O471" s="30"/>
    </row>
    <row r="472" spans="6:15" ht="12.75">
      <c r="F472" s="29"/>
      <c r="G472" s="30"/>
      <c r="L472" s="30"/>
      <c r="M472" s="30"/>
      <c r="N472" s="30"/>
      <c r="O472" s="30"/>
    </row>
    <row r="473" spans="6:15" ht="12.75">
      <c r="F473" s="29"/>
      <c r="G473" s="30"/>
      <c r="L473" s="30"/>
      <c r="M473" s="30"/>
      <c r="N473" s="30"/>
      <c r="O473" s="30"/>
    </row>
    <row r="474" spans="6:15" ht="12.75">
      <c r="F474" s="29"/>
      <c r="G474" s="30"/>
      <c r="L474" s="30"/>
      <c r="M474" s="30"/>
      <c r="N474" s="30"/>
      <c r="O474" s="30"/>
    </row>
    <row r="475" spans="6:7" ht="12.75">
      <c r="F475" s="29"/>
      <c r="G475" s="30"/>
    </row>
    <row r="476" spans="6:7" ht="12.75">
      <c r="F476" s="29"/>
      <c r="G476" s="30"/>
    </row>
    <row r="477" spans="6:7" ht="12.75">
      <c r="F477" s="29"/>
      <c r="G477" s="30"/>
    </row>
    <row r="478" spans="6:7" ht="12.75">
      <c r="F478" s="29"/>
      <c r="G478" s="30"/>
    </row>
    <row r="479" spans="6:7" ht="12.75">
      <c r="F479" s="29"/>
      <c r="G479" s="30"/>
    </row>
    <row r="480" spans="6:7" ht="12.75">
      <c r="F480" s="29"/>
      <c r="G480" s="30"/>
    </row>
    <row r="481" spans="6:7" ht="12.75">
      <c r="F481" s="29"/>
      <c r="G481" s="30"/>
    </row>
    <row r="482" spans="6:7" ht="12.75">
      <c r="F482" s="29"/>
      <c r="G482" s="30"/>
    </row>
    <row r="483" spans="6:7" ht="12.75">
      <c r="F483" s="29"/>
      <c r="G483" s="30"/>
    </row>
    <row r="484" spans="6:7" ht="12.75">
      <c r="F484" s="29"/>
      <c r="G484" s="30"/>
    </row>
    <row r="485" spans="6:7" ht="12.75">
      <c r="F485" s="29"/>
      <c r="G485" s="30"/>
    </row>
    <row r="486" spans="6:7" ht="12.75">
      <c r="F486" s="29"/>
      <c r="G486" s="30"/>
    </row>
    <row r="487" spans="6:7" ht="12.75">
      <c r="F487" s="29"/>
      <c r="G487" s="30"/>
    </row>
    <row r="488" spans="6:7" ht="12.75">
      <c r="F488" s="29"/>
      <c r="G488" s="30"/>
    </row>
    <row r="489" spans="6:7" ht="12.75">
      <c r="F489" s="29"/>
      <c r="G489" s="30"/>
    </row>
    <row r="490" spans="6:7" ht="12.75">
      <c r="F490" s="29"/>
      <c r="G490" s="30"/>
    </row>
    <row r="491" spans="6:7" ht="12.75">
      <c r="F491" s="29"/>
      <c r="G491" s="30"/>
    </row>
    <row r="492" spans="6:7" ht="12.75">
      <c r="F492" s="29"/>
      <c r="G492" s="30"/>
    </row>
    <row r="493" spans="6:7" ht="12.75">
      <c r="F493" s="29"/>
      <c r="G493" s="30"/>
    </row>
    <row r="494" spans="6:7" ht="12.75">
      <c r="F494" s="29"/>
      <c r="G494" s="30"/>
    </row>
    <row r="495" spans="6:7" ht="12.75">
      <c r="F495" s="29"/>
      <c r="G495" s="30"/>
    </row>
    <row r="496" spans="6:7" ht="12.75">
      <c r="F496" s="29"/>
      <c r="G496" s="30"/>
    </row>
    <row r="497" spans="6:7" ht="12.75">
      <c r="F497" s="29"/>
      <c r="G497" s="30"/>
    </row>
    <row r="498" spans="6:7" ht="12.75">
      <c r="F498" s="29"/>
      <c r="G498" s="30"/>
    </row>
    <row r="499" spans="6:7" ht="12.75">
      <c r="F499" s="29"/>
      <c r="G499" s="30"/>
    </row>
    <row r="500" spans="6:7" ht="12.75">
      <c r="F500" s="29"/>
      <c r="G500" s="30"/>
    </row>
    <row r="501" spans="6:7" ht="12.75">
      <c r="F501" s="29"/>
      <c r="G501" s="30"/>
    </row>
    <row r="502" spans="6:7" ht="12.75">
      <c r="F502" s="29"/>
      <c r="G502" s="30"/>
    </row>
    <row r="503" spans="6:7" ht="12.75">
      <c r="F503" s="29"/>
      <c r="G503" s="30"/>
    </row>
    <row r="504" spans="6:7" ht="12.75">
      <c r="F504" s="29"/>
      <c r="G504" s="30"/>
    </row>
    <row r="505" spans="6:7" ht="12.75">
      <c r="F505" s="29"/>
      <c r="G505" s="30"/>
    </row>
    <row r="506" spans="6:7" ht="12.75">
      <c r="F506" s="29"/>
      <c r="G506" s="30"/>
    </row>
    <row r="507" spans="6:7" ht="12.75">
      <c r="F507" s="29"/>
      <c r="G507" s="30"/>
    </row>
    <row r="508" spans="6:7" ht="12.75">
      <c r="F508" s="29"/>
      <c r="G508" s="30"/>
    </row>
    <row r="509" spans="6:7" ht="12.75">
      <c r="F509" s="29"/>
      <c r="G509" s="30"/>
    </row>
    <row r="510" spans="6:7" ht="12.75">
      <c r="F510" s="29"/>
      <c r="G510" s="30"/>
    </row>
    <row r="511" spans="6:7" ht="12.75">
      <c r="F511" s="29"/>
      <c r="G511" s="30"/>
    </row>
    <row r="512" spans="6:7" ht="12.75">
      <c r="F512" s="29"/>
      <c r="G512" s="30"/>
    </row>
    <row r="513" spans="6:7" ht="12.75">
      <c r="F513" s="29"/>
      <c r="G513" s="30"/>
    </row>
    <row r="514" spans="6:7" ht="12.75">
      <c r="F514" s="29"/>
      <c r="G514" s="30"/>
    </row>
    <row r="515" spans="6:7" ht="12.75">
      <c r="F515" s="29"/>
      <c r="G515" s="30"/>
    </row>
    <row r="516" spans="6:7" ht="12.75">
      <c r="F516" s="29"/>
      <c r="G516" s="30"/>
    </row>
    <row r="517" spans="6:7" ht="12.75">
      <c r="F517" s="29"/>
      <c r="G517" s="30"/>
    </row>
    <row r="518" spans="6:7" ht="12.75">
      <c r="F518" s="29"/>
      <c r="G518" s="30"/>
    </row>
    <row r="519" spans="6:7" ht="12.75">
      <c r="F519" s="29"/>
      <c r="G519" s="30"/>
    </row>
    <row r="520" spans="6:7" ht="12.75">
      <c r="F520" s="29"/>
      <c r="G520" s="30"/>
    </row>
    <row r="521" spans="6:7" ht="12.75">
      <c r="F521" s="29"/>
      <c r="G521" s="30"/>
    </row>
    <row r="522" spans="6:7" ht="12.75">
      <c r="F522" s="29"/>
      <c r="G522" s="30"/>
    </row>
    <row r="523" spans="6:7" ht="12.75">
      <c r="F523" s="29"/>
      <c r="G523" s="30"/>
    </row>
    <row r="524" spans="6:7" ht="12.75">
      <c r="F524" s="29"/>
      <c r="G524" s="30"/>
    </row>
    <row r="525" spans="6:7" ht="12.75">
      <c r="F525" s="29"/>
      <c r="G525" s="30"/>
    </row>
    <row r="526" spans="6:7" ht="12.75">
      <c r="F526" s="29"/>
      <c r="G526" s="30"/>
    </row>
    <row r="527" spans="6:7" ht="12.75">
      <c r="F527" s="29"/>
      <c r="G527" s="30"/>
    </row>
    <row r="528" spans="6:7" ht="12.75">
      <c r="F528" s="29"/>
      <c r="G528" s="30"/>
    </row>
    <row r="529" spans="6:7" ht="12.75">
      <c r="F529" s="29"/>
      <c r="G529" s="30"/>
    </row>
    <row r="530" spans="6:7" ht="12.75">
      <c r="F530" s="29"/>
      <c r="G530" s="30"/>
    </row>
    <row r="531" spans="6:7" ht="12.75">
      <c r="F531" s="29"/>
      <c r="G531" s="30"/>
    </row>
    <row r="532" spans="6:7" ht="12.75">
      <c r="F532" s="29"/>
      <c r="G532" s="30"/>
    </row>
    <row r="533" spans="6:7" ht="12.75">
      <c r="F533" s="29"/>
      <c r="G533" s="30"/>
    </row>
    <row r="534" ht="12.75">
      <c r="G534" s="30"/>
    </row>
    <row r="535" ht="12.75">
      <c r="G535" s="30"/>
    </row>
    <row r="536" ht="12.75">
      <c r="G536" s="30"/>
    </row>
    <row r="537" ht="12.75">
      <c r="G537" s="30"/>
    </row>
    <row r="538" ht="12.75">
      <c r="G538" s="30"/>
    </row>
    <row r="539" ht="12.75">
      <c r="G539" s="30"/>
    </row>
    <row r="540" ht="12.75">
      <c r="G540" s="30"/>
    </row>
    <row r="541" ht="12.75">
      <c r="G541" s="30"/>
    </row>
    <row r="542" ht="12.75">
      <c r="G542" s="30"/>
    </row>
    <row r="543" ht="12.75">
      <c r="G543" s="30"/>
    </row>
    <row r="544" ht="12.75">
      <c r="G544" s="30"/>
    </row>
    <row r="545" ht="12.75">
      <c r="G545" s="30"/>
    </row>
    <row r="546" ht="12.75">
      <c r="G546" s="30"/>
    </row>
    <row r="547" ht="12.75">
      <c r="G547" s="30"/>
    </row>
    <row r="548" ht="12.75">
      <c r="G548" s="30"/>
    </row>
    <row r="549" ht="12.75">
      <c r="G549" s="30"/>
    </row>
    <row r="550" ht="12.75">
      <c r="G550" s="30"/>
    </row>
    <row r="551" ht="12.75">
      <c r="G551" s="30"/>
    </row>
    <row r="552" ht="12.75">
      <c r="G552" s="30"/>
    </row>
    <row r="553" ht="12.75">
      <c r="G553" s="30"/>
    </row>
    <row r="554" ht="12.75">
      <c r="G554" s="30"/>
    </row>
    <row r="555" ht="12.75">
      <c r="G555" s="30"/>
    </row>
    <row r="556" ht="12.75">
      <c r="G556" s="30"/>
    </row>
    <row r="557" ht="12.75">
      <c r="G557" s="30"/>
    </row>
    <row r="558" ht="12.75">
      <c r="G558" s="30"/>
    </row>
    <row r="559" ht="12.75">
      <c r="G559" s="30"/>
    </row>
    <row r="560" ht="12.75">
      <c r="G560" s="30"/>
    </row>
    <row r="561" ht="12.75">
      <c r="G561" s="30"/>
    </row>
    <row r="562" ht="12.75">
      <c r="G562" s="30"/>
    </row>
    <row r="563" ht="12.75">
      <c r="G563" s="30"/>
    </row>
    <row r="564" ht="12.75">
      <c r="G564" s="30"/>
    </row>
    <row r="565" ht="12.75">
      <c r="G565" s="30"/>
    </row>
    <row r="566" ht="12.75">
      <c r="G566" s="30"/>
    </row>
    <row r="567" ht="12.75">
      <c r="G567" s="30"/>
    </row>
    <row r="568" ht="12.75">
      <c r="G568" s="30"/>
    </row>
    <row r="569" ht="12.75">
      <c r="G569" s="30"/>
    </row>
    <row r="570" ht="12.75">
      <c r="G570" s="30"/>
    </row>
    <row r="571" ht="12.75">
      <c r="G571" s="30"/>
    </row>
    <row r="572" ht="12.75">
      <c r="G572" s="30"/>
    </row>
    <row r="573" ht="12.75">
      <c r="G573" s="30"/>
    </row>
    <row r="574" ht="12.75">
      <c r="G574" s="30"/>
    </row>
    <row r="575" ht="12.75">
      <c r="G575" s="30"/>
    </row>
    <row r="576" ht="12.75">
      <c r="G576" s="30"/>
    </row>
    <row r="577" ht="12.75">
      <c r="G577" s="30"/>
    </row>
    <row r="578" ht="12.75">
      <c r="G578" s="30"/>
    </row>
    <row r="579" ht="12.75">
      <c r="G579" s="30"/>
    </row>
    <row r="580" ht="12.75">
      <c r="G580" s="30"/>
    </row>
    <row r="581" ht="12.75">
      <c r="G581" s="30"/>
    </row>
    <row r="582" ht="12.75">
      <c r="G582" s="30"/>
    </row>
    <row r="583" ht="12.75">
      <c r="G583" s="30"/>
    </row>
    <row r="584" ht="12.75">
      <c r="G584" s="30"/>
    </row>
    <row r="585" ht="12.75">
      <c r="G585" s="30"/>
    </row>
    <row r="586" ht="12.75">
      <c r="G586" s="30"/>
    </row>
    <row r="587" ht="12.75">
      <c r="G587" s="30"/>
    </row>
    <row r="588" ht="12.75">
      <c r="G588" s="30"/>
    </row>
    <row r="589" ht="12.75">
      <c r="G589" s="30"/>
    </row>
    <row r="590" ht="12.75">
      <c r="G590" s="30"/>
    </row>
    <row r="591" ht="12.75">
      <c r="G591" s="30"/>
    </row>
    <row r="592" ht="12.75">
      <c r="G592" s="30"/>
    </row>
    <row r="593" ht="12.75">
      <c r="G593" s="30"/>
    </row>
    <row r="594" ht="12.75">
      <c r="G594" s="30"/>
    </row>
    <row r="595" ht="12.75">
      <c r="G595" s="30"/>
    </row>
    <row r="596" ht="12.75">
      <c r="G596" s="30"/>
    </row>
    <row r="597" ht="12.75">
      <c r="G597" s="30"/>
    </row>
    <row r="598" ht="12.75">
      <c r="G598" s="30"/>
    </row>
    <row r="599" ht="12.75">
      <c r="G599" s="30"/>
    </row>
    <row r="600" ht="12.75">
      <c r="G600" s="30"/>
    </row>
    <row r="601" ht="12.75">
      <c r="G601" s="30"/>
    </row>
    <row r="602" ht="12.75">
      <c r="G602" s="30"/>
    </row>
    <row r="603" ht="12.75">
      <c r="G603" s="30"/>
    </row>
    <row r="604" ht="12.75">
      <c r="G604" s="30"/>
    </row>
    <row r="605" ht="12.75">
      <c r="G605" s="30"/>
    </row>
    <row r="606" ht="12.75">
      <c r="G606" s="30"/>
    </row>
    <row r="607" ht="12.75">
      <c r="G607" s="30"/>
    </row>
    <row r="608" ht="12.75">
      <c r="G608" s="30"/>
    </row>
    <row r="609" ht="12.75">
      <c r="G609" s="30"/>
    </row>
    <row r="610" ht="12.75">
      <c r="G610" s="30"/>
    </row>
    <row r="611" ht="12.75">
      <c r="G611" s="30"/>
    </row>
    <row r="612" ht="12.75">
      <c r="G612" s="30"/>
    </row>
    <row r="613" ht="12.75">
      <c r="G613" s="30"/>
    </row>
    <row r="614" ht="12.75">
      <c r="G614" s="30"/>
    </row>
    <row r="615" ht="12.75">
      <c r="G615" s="30"/>
    </row>
    <row r="616" ht="12.75">
      <c r="G616" s="30"/>
    </row>
    <row r="617" ht="12.75">
      <c r="G617" s="30"/>
    </row>
    <row r="618" ht="12.75">
      <c r="G618" s="30"/>
    </row>
    <row r="619" ht="12.75">
      <c r="G619" s="30"/>
    </row>
    <row r="620" ht="12.75">
      <c r="G620" s="30"/>
    </row>
    <row r="621" ht="12.75">
      <c r="G621" s="30"/>
    </row>
    <row r="622" ht="12.75">
      <c r="G622" s="30"/>
    </row>
    <row r="623" ht="12.75">
      <c r="G623" s="30"/>
    </row>
    <row r="624" ht="12.75">
      <c r="G624" s="30"/>
    </row>
    <row r="625" ht="12.75">
      <c r="G625" s="30"/>
    </row>
    <row r="626" ht="12.75">
      <c r="G626" s="30"/>
    </row>
    <row r="627" ht="12.75">
      <c r="G627" s="30"/>
    </row>
    <row r="628" ht="12.75">
      <c r="G628" s="30"/>
    </row>
    <row r="629" ht="12.75">
      <c r="G629" s="30"/>
    </row>
    <row r="630" ht="12.75">
      <c r="G630" s="30"/>
    </row>
    <row r="631" ht="12.75">
      <c r="G631" s="30"/>
    </row>
    <row r="632" ht="12.75">
      <c r="G632" s="30"/>
    </row>
    <row r="633" ht="12.75">
      <c r="G633" s="30"/>
    </row>
    <row r="634" ht="12.75">
      <c r="G634" s="30"/>
    </row>
    <row r="635" ht="12.75">
      <c r="G635" s="30"/>
    </row>
    <row r="636" ht="12.75">
      <c r="G636" s="30"/>
    </row>
    <row r="637" ht="12.75">
      <c r="G637" s="30"/>
    </row>
    <row r="638" ht="12.75">
      <c r="G638" s="30"/>
    </row>
    <row r="639" ht="12.75">
      <c r="G639" s="30"/>
    </row>
    <row r="640" ht="12.75">
      <c r="G640" s="30"/>
    </row>
    <row r="641" ht="12.75">
      <c r="G641" s="30"/>
    </row>
    <row r="642" ht="12.75">
      <c r="G642" s="30"/>
    </row>
    <row r="643" ht="12.75">
      <c r="G643" s="30"/>
    </row>
    <row r="644" ht="12.75">
      <c r="G644" s="30"/>
    </row>
    <row r="645" ht="12.75">
      <c r="G645" s="30"/>
    </row>
    <row r="646" ht="12.75">
      <c r="G646" s="30"/>
    </row>
    <row r="647" ht="12.75">
      <c r="G647" s="30"/>
    </row>
    <row r="648" ht="12.75">
      <c r="G648" s="30"/>
    </row>
    <row r="649" ht="12.75">
      <c r="G649" s="30"/>
    </row>
    <row r="650" ht="12.75">
      <c r="G650" s="30"/>
    </row>
    <row r="651" ht="12.75">
      <c r="G651" s="30"/>
    </row>
    <row r="652" ht="12.75">
      <c r="G652" s="30"/>
    </row>
    <row r="653" ht="12.75">
      <c r="G653" s="30"/>
    </row>
    <row r="654" ht="12.75">
      <c r="G654" s="30"/>
    </row>
    <row r="655" ht="12.75">
      <c r="G655" s="30"/>
    </row>
    <row r="656" ht="12.75">
      <c r="G656" s="30"/>
    </row>
    <row r="657" ht="12.75">
      <c r="G657" s="30"/>
    </row>
    <row r="658" ht="12.75">
      <c r="G658" s="30"/>
    </row>
    <row r="659" ht="12.75">
      <c r="G659" s="30"/>
    </row>
    <row r="660" ht="12.75">
      <c r="G660" s="30"/>
    </row>
    <row r="661" ht="12.75">
      <c r="G661" s="30"/>
    </row>
    <row r="662" ht="12.75">
      <c r="G662" s="30"/>
    </row>
    <row r="663" ht="12.75">
      <c r="G663" s="30"/>
    </row>
    <row r="664" ht="12.75">
      <c r="G664" s="30"/>
    </row>
    <row r="665" ht="12.75">
      <c r="G665" s="30"/>
    </row>
    <row r="666" ht="12.75">
      <c r="G666" s="30"/>
    </row>
    <row r="667" ht="12.75">
      <c r="G667" s="30"/>
    </row>
    <row r="668" ht="12.75">
      <c r="G668" s="30"/>
    </row>
    <row r="669" ht="12.75">
      <c r="G669" s="30"/>
    </row>
    <row r="670" ht="12.75">
      <c r="G670" s="30"/>
    </row>
    <row r="671" ht="12.75">
      <c r="G671" s="30"/>
    </row>
    <row r="672" ht="12.75">
      <c r="G672" s="30"/>
    </row>
    <row r="673" ht="12.75">
      <c r="G673" s="30"/>
    </row>
    <row r="674" ht="12.75">
      <c r="G674" s="30"/>
    </row>
    <row r="675" ht="12.75">
      <c r="G675" s="30"/>
    </row>
    <row r="676" ht="12.75">
      <c r="G676" s="30"/>
    </row>
    <row r="677" ht="12.75">
      <c r="G677" s="30"/>
    </row>
    <row r="678" ht="12.75">
      <c r="G678" s="30"/>
    </row>
    <row r="679" ht="12.75">
      <c r="G679" s="30"/>
    </row>
    <row r="680" ht="12.75">
      <c r="G680" s="30"/>
    </row>
    <row r="681" ht="12.75">
      <c r="G681" s="30"/>
    </row>
    <row r="682" ht="12.75">
      <c r="G682" s="30"/>
    </row>
    <row r="683" ht="12.75">
      <c r="G683" s="30"/>
    </row>
    <row r="684" ht="12.75">
      <c r="G684" s="30"/>
    </row>
    <row r="685" ht="12.75">
      <c r="G685" s="30"/>
    </row>
    <row r="686" ht="12.75">
      <c r="G686" s="30"/>
    </row>
    <row r="687" ht="12.75">
      <c r="G687" s="30"/>
    </row>
    <row r="688" ht="12.75">
      <c r="G688" s="30"/>
    </row>
    <row r="689" ht="12.75">
      <c r="G689" s="30"/>
    </row>
    <row r="690" ht="12.75">
      <c r="G690" s="30"/>
    </row>
    <row r="691" ht="12.75">
      <c r="G691" s="30"/>
    </row>
    <row r="692" ht="12.75">
      <c r="G692" s="30"/>
    </row>
    <row r="693" ht="12.75">
      <c r="G693" s="30"/>
    </row>
    <row r="694" ht="12.75">
      <c r="G694" s="30"/>
    </row>
    <row r="695" ht="12.75">
      <c r="G695" s="30"/>
    </row>
    <row r="696" ht="12.75">
      <c r="G696" s="30"/>
    </row>
    <row r="697" ht="12.75">
      <c r="G697" s="30"/>
    </row>
    <row r="698" ht="12.75">
      <c r="G698" s="30"/>
    </row>
    <row r="699" ht="12.75">
      <c r="G699" s="30"/>
    </row>
    <row r="700" ht="12.75">
      <c r="G700" s="30"/>
    </row>
    <row r="701" ht="12.75">
      <c r="G701" s="30"/>
    </row>
    <row r="702" ht="12.75">
      <c r="G702" s="30"/>
    </row>
    <row r="703" ht="12.75">
      <c r="G703" s="30"/>
    </row>
    <row r="704" ht="12.75">
      <c r="G704" s="30"/>
    </row>
    <row r="705" ht="12.75">
      <c r="G705" s="30"/>
    </row>
    <row r="706" ht="12.75">
      <c r="G706" s="30"/>
    </row>
    <row r="707" ht="12.75">
      <c r="G707" s="30"/>
    </row>
    <row r="708" ht="12.75">
      <c r="G708" s="30"/>
    </row>
    <row r="709" ht="12.75">
      <c r="G709" s="30"/>
    </row>
    <row r="710" ht="12.75">
      <c r="G710" s="30"/>
    </row>
    <row r="711" ht="12.75">
      <c r="G711" s="30"/>
    </row>
    <row r="712" ht="12.75">
      <c r="G712" s="30"/>
    </row>
    <row r="713" ht="12.75">
      <c r="G713" s="30"/>
    </row>
    <row r="714" ht="12.75">
      <c r="G714" s="30"/>
    </row>
    <row r="715" ht="12.75">
      <c r="G715" s="30"/>
    </row>
    <row r="716" ht="12.75">
      <c r="G716" s="30"/>
    </row>
    <row r="717" ht="12.75">
      <c r="G717" s="30"/>
    </row>
    <row r="718" ht="12.75">
      <c r="G718" s="30"/>
    </row>
    <row r="719" ht="12.75">
      <c r="G719" s="30"/>
    </row>
    <row r="720" ht="12.75">
      <c r="G720" s="30"/>
    </row>
    <row r="721" ht="12.75">
      <c r="G721" s="30"/>
    </row>
    <row r="722" ht="12.75">
      <c r="G722" s="30"/>
    </row>
    <row r="723" ht="12.75">
      <c r="G723" s="30"/>
    </row>
    <row r="724" ht="12.75">
      <c r="G724" s="30"/>
    </row>
    <row r="725" ht="12.75">
      <c r="G725" s="30"/>
    </row>
    <row r="726" ht="12.75">
      <c r="G726" s="30"/>
    </row>
    <row r="727" ht="12.75">
      <c r="G727" s="30"/>
    </row>
    <row r="728" ht="12.75">
      <c r="G728" s="30"/>
    </row>
    <row r="729" ht="12.75">
      <c r="G729" s="30"/>
    </row>
    <row r="730" ht="12.75">
      <c r="G730" s="30"/>
    </row>
    <row r="731" ht="12.75">
      <c r="G731" s="30"/>
    </row>
    <row r="732" ht="12.75">
      <c r="G732" s="30"/>
    </row>
    <row r="733" ht="12.75">
      <c r="G733" s="30"/>
    </row>
    <row r="734" ht="12.75">
      <c r="G734" s="30"/>
    </row>
    <row r="735" ht="12.75">
      <c r="G735" s="30"/>
    </row>
    <row r="736" ht="12.75">
      <c r="G736" s="30"/>
    </row>
    <row r="737" ht="12.75">
      <c r="G737" s="30"/>
    </row>
    <row r="738" ht="12.75">
      <c r="G738" s="30"/>
    </row>
    <row r="739" ht="12.75">
      <c r="G739" s="30"/>
    </row>
    <row r="740" ht="12.75">
      <c r="G740" s="30"/>
    </row>
    <row r="741" ht="12.75">
      <c r="G741" s="30"/>
    </row>
    <row r="742" ht="12.75">
      <c r="G742" s="30"/>
    </row>
    <row r="743" ht="12.75">
      <c r="G743" s="30"/>
    </row>
    <row r="744" ht="12.75">
      <c r="G744" s="30"/>
    </row>
    <row r="745" ht="12.75">
      <c r="G745" s="30"/>
    </row>
    <row r="746" ht="12.75">
      <c r="G746" s="30"/>
    </row>
    <row r="747" ht="12.75">
      <c r="G747" s="30"/>
    </row>
    <row r="748" ht="12.75">
      <c r="G748" s="30"/>
    </row>
    <row r="749" ht="12.75">
      <c r="G749" s="30"/>
    </row>
    <row r="750" ht="12.75">
      <c r="G750" s="30"/>
    </row>
    <row r="751" ht="12.75">
      <c r="G751" s="30"/>
    </row>
    <row r="752" ht="12.75">
      <c r="G752" s="30"/>
    </row>
    <row r="753" ht="12.75">
      <c r="G753" s="30"/>
    </row>
    <row r="754" ht="12.75">
      <c r="G754" s="30"/>
    </row>
    <row r="755" ht="12.75">
      <c r="G755" s="30"/>
    </row>
    <row r="756" ht="12.75">
      <c r="G756" s="30"/>
    </row>
    <row r="757" ht="12.75">
      <c r="G757" s="30"/>
    </row>
    <row r="758" ht="12.75">
      <c r="G758" s="30"/>
    </row>
    <row r="759" ht="12.75">
      <c r="G759" s="30"/>
    </row>
    <row r="760" ht="12.75">
      <c r="G760" s="30"/>
    </row>
    <row r="761" ht="12.75">
      <c r="G761" s="30"/>
    </row>
    <row r="762" ht="12.75">
      <c r="G762" s="30"/>
    </row>
    <row r="763" ht="12.75">
      <c r="G763" s="30"/>
    </row>
    <row r="764" ht="12.75">
      <c r="G764" s="30"/>
    </row>
    <row r="765" ht="12.75">
      <c r="G765" s="30"/>
    </row>
    <row r="766" ht="12.75">
      <c r="G766" s="30"/>
    </row>
    <row r="767" ht="12.75">
      <c r="G767" s="30"/>
    </row>
    <row r="768" ht="12.75">
      <c r="G768" s="30"/>
    </row>
    <row r="769" ht="12.75">
      <c r="G769" s="30"/>
    </row>
    <row r="770" ht="12.75">
      <c r="G770" s="30"/>
    </row>
    <row r="771" ht="12.75">
      <c r="G771" s="30"/>
    </row>
    <row r="772" ht="12.75">
      <c r="G772" s="30"/>
    </row>
    <row r="773" ht="12.75">
      <c r="G773" s="30"/>
    </row>
    <row r="774" ht="12.75">
      <c r="G774" s="30"/>
    </row>
    <row r="775" ht="12.75">
      <c r="G775" s="30"/>
    </row>
    <row r="776" ht="12.75">
      <c r="G776" s="30"/>
    </row>
    <row r="777" ht="12.75">
      <c r="G777" s="30"/>
    </row>
    <row r="778" ht="12.75">
      <c r="G778" s="30"/>
    </row>
    <row r="779" ht="12.75">
      <c r="G779" s="30"/>
    </row>
    <row r="780" ht="12.75">
      <c r="G780" s="30"/>
    </row>
    <row r="781" ht="12.75">
      <c r="G781" s="30"/>
    </row>
    <row r="782" ht="12.75">
      <c r="G782" s="30"/>
    </row>
    <row r="783" ht="12.75">
      <c r="G783" s="30"/>
    </row>
    <row r="784" ht="12.75">
      <c r="G784" s="30"/>
    </row>
    <row r="785" ht="12.75">
      <c r="G785" s="30"/>
    </row>
    <row r="786" ht="12.75">
      <c r="G786" s="30"/>
    </row>
    <row r="787" ht="12.75">
      <c r="G787" s="30"/>
    </row>
    <row r="788" ht="12.75">
      <c r="G788" s="30"/>
    </row>
    <row r="789" ht="12.75">
      <c r="G789" s="30"/>
    </row>
    <row r="790" ht="12.75">
      <c r="G790" s="30"/>
    </row>
    <row r="791" ht="12.75">
      <c r="G791" s="30"/>
    </row>
    <row r="792" ht="12.75">
      <c r="G792" s="30"/>
    </row>
    <row r="793" ht="12.75">
      <c r="G793" s="30"/>
    </row>
    <row r="794" ht="12.75">
      <c r="G794" s="30"/>
    </row>
    <row r="795" ht="12.75">
      <c r="G795" s="30"/>
    </row>
    <row r="796" ht="12.75">
      <c r="G796" s="30"/>
    </row>
    <row r="797" ht="12.75">
      <c r="G797" s="30"/>
    </row>
    <row r="798" ht="12.75">
      <c r="G798" s="30"/>
    </row>
    <row r="799" ht="12.75">
      <c r="G799" s="30"/>
    </row>
    <row r="800" ht="12.75">
      <c r="G800" s="30"/>
    </row>
    <row r="801" ht="12.75">
      <c r="G801" s="30"/>
    </row>
    <row r="802" ht="12.75">
      <c r="G802" s="30"/>
    </row>
    <row r="803" ht="12.75">
      <c r="G803" s="30"/>
    </row>
    <row r="804" ht="12.75">
      <c r="G804" s="30"/>
    </row>
    <row r="805" ht="12.75">
      <c r="G805" s="30"/>
    </row>
    <row r="806" ht="12.75">
      <c r="G806" s="30"/>
    </row>
    <row r="807" ht="12.75">
      <c r="G807" s="30"/>
    </row>
    <row r="808" ht="12.75">
      <c r="G808" s="30"/>
    </row>
    <row r="809" ht="12.75">
      <c r="G809" s="30"/>
    </row>
    <row r="810" ht="12.75">
      <c r="G810" s="30"/>
    </row>
    <row r="811" ht="12.75">
      <c r="G811" s="30"/>
    </row>
    <row r="812" ht="12.75">
      <c r="G812" s="30"/>
    </row>
    <row r="813" ht="12.75">
      <c r="G813" s="30"/>
    </row>
    <row r="814" ht="12.75">
      <c r="G814" s="30"/>
    </row>
    <row r="815" ht="12.75">
      <c r="G815" s="30"/>
    </row>
    <row r="816" ht="12.75">
      <c r="G816" s="30"/>
    </row>
    <row r="817" ht="12.75">
      <c r="G817" s="30"/>
    </row>
    <row r="818" ht="12.75">
      <c r="G818" s="30"/>
    </row>
    <row r="819" ht="12.75">
      <c r="G819" s="30"/>
    </row>
    <row r="820" ht="12.75">
      <c r="G820" s="30"/>
    </row>
    <row r="821" ht="12.75">
      <c r="G821" s="30"/>
    </row>
    <row r="822" ht="12.75">
      <c r="G822" s="30"/>
    </row>
    <row r="823" ht="12.75">
      <c r="G823" s="30"/>
    </row>
    <row r="824" ht="12.75">
      <c r="G824" s="30"/>
    </row>
    <row r="825" ht="12.75">
      <c r="G825" s="30"/>
    </row>
    <row r="826" ht="12.75">
      <c r="G826" s="30"/>
    </row>
    <row r="827" ht="12.75">
      <c r="G827" s="30"/>
    </row>
    <row r="828" ht="12.75">
      <c r="G828" s="30"/>
    </row>
    <row r="829" ht="12.75">
      <c r="G829" s="30"/>
    </row>
    <row r="830" ht="12.75">
      <c r="G830" s="30"/>
    </row>
    <row r="831" ht="12.75">
      <c r="G831" s="30"/>
    </row>
    <row r="832" ht="12.75">
      <c r="G832" s="30"/>
    </row>
    <row r="833" ht="12.75">
      <c r="G833" s="30"/>
    </row>
    <row r="834" ht="12.75">
      <c r="G834" s="30"/>
    </row>
    <row r="835" ht="12.75">
      <c r="G835" s="30"/>
    </row>
    <row r="836" ht="12.75">
      <c r="G836" s="30"/>
    </row>
    <row r="837" ht="12.75">
      <c r="G837" s="30"/>
    </row>
    <row r="838" ht="12.75">
      <c r="G838" s="30"/>
    </row>
    <row r="839" ht="12.75">
      <c r="G839" s="30"/>
    </row>
    <row r="840" ht="12.75">
      <c r="G840" s="30"/>
    </row>
    <row r="841" ht="12.75">
      <c r="G841" s="30"/>
    </row>
    <row r="842" ht="12.75">
      <c r="G842" s="30"/>
    </row>
    <row r="843" ht="12.75">
      <c r="G843" s="30"/>
    </row>
    <row r="844" ht="12.75">
      <c r="G844" s="30"/>
    </row>
    <row r="845" ht="12.75">
      <c r="G845" s="30"/>
    </row>
    <row r="846" ht="12.75">
      <c r="G846" s="30"/>
    </row>
    <row r="847" ht="12.75">
      <c r="G847" s="30"/>
    </row>
    <row r="848" ht="12.75">
      <c r="G848" s="30"/>
    </row>
    <row r="849" ht="12.75">
      <c r="G849" s="30"/>
    </row>
    <row r="850" ht="12.75">
      <c r="G850" s="30"/>
    </row>
    <row r="851" ht="12.75">
      <c r="G851" s="30"/>
    </row>
    <row r="852" ht="12.75">
      <c r="G852" s="30"/>
    </row>
    <row r="853" ht="12.75">
      <c r="G853" s="30"/>
    </row>
    <row r="854" ht="12.75">
      <c r="G854" s="30"/>
    </row>
    <row r="855" ht="12.75">
      <c r="G855" s="30"/>
    </row>
    <row r="856" ht="12.75">
      <c r="G856" s="30"/>
    </row>
    <row r="857" ht="12.75">
      <c r="G857" s="30"/>
    </row>
    <row r="858" ht="12.75">
      <c r="G858" s="30"/>
    </row>
    <row r="859" ht="12.75">
      <c r="G859" s="30"/>
    </row>
    <row r="860" ht="12.75">
      <c r="G860" s="30"/>
    </row>
    <row r="861" ht="12.75">
      <c r="G861" s="30"/>
    </row>
    <row r="862" ht="12.75">
      <c r="G862" s="30"/>
    </row>
    <row r="863" ht="12.75">
      <c r="G863" s="30"/>
    </row>
    <row r="864" ht="12.75">
      <c r="G864" s="30"/>
    </row>
    <row r="865" ht="12.75">
      <c r="G865" s="30"/>
    </row>
    <row r="866" ht="12.75">
      <c r="G866" s="30"/>
    </row>
    <row r="867" ht="12.75">
      <c r="G867" s="30"/>
    </row>
    <row r="868" ht="12.75">
      <c r="G868" s="30"/>
    </row>
    <row r="869" ht="12.75">
      <c r="G869" s="30"/>
    </row>
    <row r="870" ht="12.75">
      <c r="G870" s="30"/>
    </row>
    <row r="871" ht="12.75">
      <c r="G871" s="30"/>
    </row>
    <row r="872" ht="12.75">
      <c r="G872" s="30"/>
    </row>
    <row r="873" ht="12.75">
      <c r="G873" s="30"/>
    </row>
    <row r="874" ht="12.75">
      <c r="G874" s="30"/>
    </row>
    <row r="875" ht="12.75">
      <c r="G875" s="30"/>
    </row>
    <row r="876" ht="12.75">
      <c r="G876" s="30"/>
    </row>
    <row r="877" ht="12.75">
      <c r="G877" s="30"/>
    </row>
    <row r="878" ht="12.75">
      <c r="G878" s="30"/>
    </row>
    <row r="879" ht="12.75">
      <c r="G879" s="30"/>
    </row>
    <row r="880" ht="12.75">
      <c r="G880" s="30"/>
    </row>
    <row r="881" ht="12.75">
      <c r="G881" s="30"/>
    </row>
    <row r="882" ht="12.75">
      <c r="G882" s="30"/>
    </row>
    <row r="883" ht="12.75">
      <c r="G883" s="30"/>
    </row>
    <row r="884" ht="12.75">
      <c r="G884" s="30"/>
    </row>
    <row r="885" ht="12.75">
      <c r="G885" s="30"/>
    </row>
    <row r="886" ht="12.75">
      <c r="G886" s="30"/>
    </row>
    <row r="887" ht="12.75">
      <c r="G887" s="30"/>
    </row>
    <row r="888" ht="12.75">
      <c r="G888" s="30"/>
    </row>
    <row r="889" ht="12.75">
      <c r="G889" s="30"/>
    </row>
    <row r="890" ht="12.75">
      <c r="G890" s="30"/>
    </row>
    <row r="891" ht="12.75">
      <c r="G891" s="30"/>
    </row>
    <row r="892" ht="12.75">
      <c r="G892" s="30"/>
    </row>
    <row r="893" ht="12.75">
      <c r="G893" s="30"/>
    </row>
    <row r="894" ht="12.75">
      <c r="G894" s="30"/>
    </row>
    <row r="895" ht="12.75">
      <c r="G895" s="30"/>
    </row>
    <row r="896" ht="12.75">
      <c r="G896" s="30"/>
    </row>
    <row r="897" ht="12.75">
      <c r="G897" s="30"/>
    </row>
    <row r="898" ht="12.75">
      <c r="G898" s="30"/>
    </row>
    <row r="899" ht="12.75">
      <c r="G899" s="30"/>
    </row>
    <row r="900" ht="12.75">
      <c r="G900" s="30"/>
    </row>
    <row r="901" ht="12.75">
      <c r="G901" s="30"/>
    </row>
    <row r="902" ht="12.75">
      <c r="G902" s="30"/>
    </row>
    <row r="903" ht="12.75">
      <c r="G903" s="30"/>
    </row>
    <row r="904" ht="12.75">
      <c r="G904" s="30"/>
    </row>
    <row r="905" ht="12.75">
      <c r="G905" s="30"/>
    </row>
    <row r="906" ht="12.75">
      <c r="G906" s="30"/>
    </row>
    <row r="907" ht="12.75">
      <c r="G907" s="30"/>
    </row>
    <row r="908" ht="12.75">
      <c r="G908" s="30"/>
    </row>
    <row r="909" ht="12.75">
      <c r="G909" s="30"/>
    </row>
    <row r="910" ht="12.75">
      <c r="G910" s="30"/>
    </row>
    <row r="911" ht="12.75">
      <c r="G911" s="30"/>
    </row>
    <row r="912" ht="12.75">
      <c r="G912" s="30"/>
    </row>
    <row r="913" ht="12.75">
      <c r="G913" s="30"/>
    </row>
    <row r="914" ht="12.75">
      <c r="G914" s="30"/>
    </row>
    <row r="915" ht="12.75">
      <c r="G915" s="30"/>
    </row>
    <row r="916" ht="12.75">
      <c r="G916" s="30"/>
    </row>
    <row r="917" ht="12.75">
      <c r="G917" s="30"/>
    </row>
    <row r="918" ht="12.75">
      <c r="G918" s="30"/>
    </row>
    <row r="919" ht="12.75">
      <c r="G919" s="30"/>
    </row>
    <row r="920" ht="12.75">
      <c r="G920" s="30"/>
    </row>
    <row r="921" ht="12.75">
      <c r="G921" s="30"/>
    </row>
    <row r="922" ht="12.75">
      <c r="G922" s="30"/>
    </row>
    <row r="923" ht="12.75">
      <c r="G923" s="30"/>
    </row>
    <row r="924" ht="12.75">
      <c r="G924" s="30"/>
    </row>
    <row r="925" ht="12.75">
      <c r="G925" s="30"/>
    </row>
    <row r="926" ht="12.75">
      <c r="G926" s="30"/>
    </row>
    <row r="927" ht="12.75">
      <c r="G927" s="30"/>
    </row>
    <row r="928" ht="12.75">
      <c r="G928" s="30"/>
    </row>
    <row r="929" ht="12.75">
      <c r="G929" s="30"/>
    </row>
    <row r="930" ht="12.75">
      <c r="G930" s="30"/>
    </row>
    <row r="931" ht="12.75">
      <c r="G931" s="30"/>
    </row>
    <row r="932" ht="12.75">
      <c r="G932" s="30"/>
    </row>
    <row r="933" ht="12.75">
      <c r="G933" s="30"/>
    </row>
    <row r="934" ht="12.75">
      <c r="G934" s="30"/>
    </row>
    <row r="935" ht="12.75">
      <c r="G935" s="30"/>
    </row>
    <row r="936" ht="12.75">
      <c r="G936" s="30"/>
    </row>
    <row r="937" ht="12.75">
      <c r="G937" s="30"/>
    </row>
    <row r="938" ht="12.75">
      <c r="G938" s="30"/>
    </row>
    <row r="939" ht="12.75">
      <c r="G939" s="30"/>
    </row>
    <row r="940" ht="12.75">
      <c r="G940" s="30"/>
    </row>
    <row r="941" ht="12.75">
      <c r="G941" s="30"/>
    </row>
    <row r="942" ht="12.75">
      <c r="G942" s="30"/>
    </row>
    <row r="943" ht="12.75">
      <c r="G943" s="30"/>
    </row>
    <row r="944" ht="12.75">
      <c r="G944" s="30"/>
    </row>
    <row r="945" ht="12.75">
      <c r="G945" s="30"/>
    </row>
    <row r="946" ht="12.75">
      <c r="G946" s="30"/>
    </row>
    <row r="947" ht="12.75">
      <c r="G947" s="30"/>
    </row>
    <row r="948" ht="12.75">
      <c r="G948" s="30"/>
    </row>
    <row r="949" ht="12.75">
      <c r="G949" s="30"/>
    </row>
    <row r="950" ht="12.75">
      <c r="G950" s="30"/>
    </row>
    <row r="951" ht="12.75">
      <c r="G951" s="30"/>
    </row>
    <row r="952" ht="12.75">
      <c r="G952" s="30"/>
    </row>
    <row r="953" ht="12.75">
      <c r="G953" s="30"/>
    </row>
    <row r="954" ht="12.75">
      <c r="G954" s="30"/>
    </row>
    <row r="955" ht="12.75">
      <c r="G955" s="30"/>
    </row>
    <row r="956" ht="12.75">
      <c r="G956" s="30"/>
    </row>
    <row r="957" ht="12.75">
      <c r="G957" s="30"/>
    </row>
    <row r="958" ht="12.75">
      <c r="G958" s="30"/>
    </row>
    <row r="959" ht="12.75">
      <c r="G959" s="30"/>
    </row>
    <row r="960" ht="12.75">
      <c r="G960" s="30"/>
    </row>
    <row r="961" ht="12.75">
      <c r="G961" s="30"/>
    </row>
    <row r="962" ht="12.75">
      <c r="G962" s="30"/>
    </row>
    <row r="963" ht="12.75">
      <c r="G963" s="30"/>
    </row>
    <row r="964" ht="12.75">
      <c r="G964" s="30"/>
    </row>
    <row r="965" ht="12.75">
      <c r="G965" s="30"/>
    </row>
    <row r="966" ht="12.75">
      <c r="G966" s="30"/>
    </row>
    <row r="967" ht="12.75">
      <c r="G967" s="30"/>
    </row>
    <row r="968" ht="12.75">
      <c r="G968" s="30"/>
    </row>
    <row r="969" ht="12.75">
      <c r="G969" s="30"/>
    </row>
    <row r="970" ht="12.75">
      <c r="G970" s="30"/>
    </row>
    <row r="971" ht="12.75">
      <c r="G971" s="30"/>
    </row>
    <row r="972" ht="12.75">
      <c r="G972" s="30"/>
    </row>
    <row r="973" ht="12.75">
      <c r="G973" s="30"/>
    </row>
    <row r="974" ht="12.75">
      <c r="G974" s="30"/>
    </row>
    <row r="975" ht="12.75">
      <c r="G975" s="30"/>
    </row>
    <row r="976" ht="12.75">
      <c r="G976" s="30"/>
    </row>
    <row r="977" ht="12.75">
      <c r="G977" s="30"/>
    </row>
    <row r="978" ht="12.75">
      <c r="G978" s="30"/>
    </row>
    <row r="979" ht="12.75">
      <c r="G979" s="30"/>
    </row>
    <row r="980" ht="12.75">
      <c r="G980" s="30"/>
    </row>
    <row r="981" ht="12.75">
      <c r="G981" s="30"/>
    </row>
    <row r="982" ht="12.75">
      <c r="G982" s="30"/>
    </row>
    <row r="983" ht="12.75">
      <c r="G983" s="30"/>
    </row>
    <row r="984" ht="12.75">
      <c r="G984" s="30"/>
    </row>
    <row r="985" ht="12.75">
      <c r="G985" s="30"/>
    </row>
    <row r="986" ht="12.75">
      <c r="G986" s="30"/>
    </row>
    <row r="987" ht="12.75">
      <c r="G987" s="30"/>
    </row>
    <row r="988" ht="12.75">
      <c r="G988" s="30"/>
    </row>
    <row r="989" ht="12.75">
      <c r="G989" s="30"/>
    </row>
    <row r="990" ht="12.75">
      <c r="G990" s="30"/>
    </row>
    <row r="991" ht="12.75">
      <c r="G991" s="30"/>
    </row>
    <row r="992" ht="12.75">
      <c r="G992" s="30"/>
    </row>
    <row r="993" ht="12.75">
      <c r="G993" s="30"/>
    </row>
    <row r="994" ht="12.75">
      <c r="G994" s="30"/>
    </row>
    <row r="995" ht="12.75">
      <c r="G995" s="30"/>
    </row>
    <row r="996" ht="12.75">
      <c r="G996" s="30"/>
    </row>
    <row r="997" ht="12.75">
      <c r="G997" s="30"/>
    </row>
    <row r="998" ht="12.75">
      <c r="G998" s="30"/>
    </row>
    <row r="999" ht="12.75">
      <c r="G999" s="30"/>
    </row>
    <row r="1000" ht="12.75">
      <c r="G1000" s="30"/>
    </row>
    <row r="1001" ht="12.75">
      <c r="G1001" s="30"/>
    </row>
    <row r="1002" ht="12.75">
      <c r="G1002" s="30"/>
    </row>
    <row r="1003" ht="12.75">
      <c r="G1003" s="30"/>
    </row>
    <row r="1004" ht="12.75">
      <c r="G1004" s="30"/>
    </row>
    <row r="1005" ht="12.75">
      <c r="G1005" s="30"/>
    </row>
    <row r="1006" ht="12.75">
      <c r="G1006" s="30"/>
    </row>
    <row r="1007" ht="12.75">
      <c r="G1007" s="30"/>
    </row>
    <row r="1008" ht="12.75">
      <c r="G1008" s="30"/>
    </row>
    <row r="1009" ht="12.75">
      <c r="G1009" s="30"/>
    </row>
    <row r="1010" ht="12.75">
      <c r="G1010" s="30"/>
    </row>
    <row r="1011" ht="12.75">
      <c r="G1011" s="30"/>
    </row>
    <row r="1012" ht="12.75">
      <c r="G1012" s="30"/>
    </row>
    <row r="1013" ht="12.75">
      <c r="G1013" s="30"/>
    </row>
    <row r="1014" ht="12.75">
      <c r="G1014" s="30"/>
    </row>
    <row r="1015" ht="12.75">
      <c r="G1015" s="30"/>
    </row>
    <row r="1016" ht="12.75">
      <c r="G1016" s="30"/>
    </row>
    <row r="1017" ht="12.75">
      <c r="G1017" s="30"/>
    </row>
    <row r="1018" ht="12.75">
      <c r="G1018" s="30"/>
    </row>
    <row r="1019" ht="12.75">
      <c r="G1019" s="30"/>
    </row>
    <row r="1020" ht="12.75">
      <c r="G1020" s="30"/>
    </row>
    <row r="1021" ht="12.75">
      <c r="G1021" s="30"/>
    </row>
    <row r="1022" ht="12.75">
      <c r="G1022" s="30"/>
    </row>
    <row r="1023" ht="12.75">
      <c r="G1023" s="30"/>
    </row>
    <row r="1024" ht="12.75">
      <c r="G1024" s="30"/>
    </row>
    <row r="1025" ht="12.75">
      <c r="G1025" s="30"/>
    </row>
    <row r="1026" ht="12.75">
      <c r="G1026" s="30"/>
    </row>
    <row r="1027" ht="12.75">
      <c r="G1027" s="30"/>
    </row>
    <row r="1028" ht="12.75">
      <c r="G1028" s="30"/>
    </row>
    <row r="1029" ht="12.75">
      <c r="G1029" s="30"/>
    </row>
    <row r="1030" ht="12.75">
      <c r="G1030" s="30"/>
    </row>
    <row r="1031" ht="12.75">
      <c r="G1031" s="30"/>
    </row>
    <row r="1032" ht="12.75">
      <c r="G1032" s="30"/>
    </row>
    <row r="1033" ht="12.75">
      <c r="G1033" s="30"/>
    </row>
    <row r="1034" ht="12.75">
      <c r="G1034" s="30"/>
    </row>
    <row r="1035" ht="12.75">
      <c r="G1035" s="30"/>
    </row>
    <row r="1036" ht="12.75">
      <c r="G1036" s="30"/>
    </row>
    <row r="1037" ht="12.75">
      <c r="G1037" s="30"/>
    </row>
    <row r="1038" ht="12.75">
      <c r="G1038" s="30"/>
    </row>
    <row r="1039" ht="12.75">
      <c r="G1039" s="30"/>
    </row>
    <row r="1040" ht="12.75">
      <c r="G1040" s="30"/>
    </row>
    <row r="1041" ht="12.75">
      <c r="G1041" s="30"/>
    </row>
    <row r="1042" ht="12.75">
      <c r="G1042" s="30"/>
    </row>
    <row r="1043" ht="12.75">
      <c r="G1043" s="30"/>
    </row>
    <row r="1044" ht="12.75">
      <c r="G1044" s="30"/>
    </row>
    <row r="1045" ht="12.75">
      <c r="G1045" s="30"/>
    </row>
    <row r="1046" ht="12.75">
      <c r="G1046" s="30"/>
    </row>
    <row r="1047" ht="12.75">
      <c r="G1047" s="30"/>
    </row>
    <row r="1048" ht="12.75">
      <c r="G1048" s="30"/>
    </row>
    <row r="1049" ht="12.75">
      <c r="G1049" s="30"/>
    </row>
    <row r="1050" ht="12.75">
      <c r="G1050" s="30"/>
    </row>
    <row r="1051" ht="12.75">
      <c r="G1051" s="30"/>
    </row>
    <row r="1052" ht="12.75">
      <c r="G1052" s="30"/>
    </row>
    <row r="1053" ht="12.75">
      <c r="G1053" s="30"/>
    </row>
    <row r="1054" ht="12.75">
      <c r="G1054" s="30"/>
    </row>
    <row r="1055" ht="12.75">
      <c r="G1055" s="30"/>
    </row>
    <row r="1056" ht="12.75">
      <c r="G1056" s="30"/>
    </row>
    <row r="1057" ht="12.75">
      <c r="G1057" s="30"/>
    </row>
    <row r="1058" ht="12.75">
      <c r="G1058" s="30"/>
    </row>
    <row r="1059" ht="12.75">
      <c r="G1059" s="30"/>
    </row>
    <row r="1060" ht="12.75">
      <c r="G1060" s="30"/>
    </row>
    <row r="1061" ht="12.75">
      <c r="G1061" s="30"/>
    </row>
    <row r="1062" ht="12.75">
      <c r="G1062" s="30"/>
    </row>
    <row r="1063" ht="12.75">
      <c r="G1063" s="30"/>
    </row>
    <row r="1064" ht="12.75">
      <c r="G1064" s="30"/>
    </row>
    <row r="1065" ht="12.75">
      <c r="G1065" s="30"/>
    </row>
    <row r="1066" ht="12.75">
      <c r="G1066" s="30"/>
    </row>
    <row r="1067" ht="12.75">
      <c r="G1067" s="30"/>
    </row>
    <row r="1068" ht="12.75">
      <c r="G1068" s="30"/>
    </row>
    <row r="1069" ht="12.75">
      <c r="G1069" s="30"/>
    </row>
    <row r="1070" ht="12.75">
      <c r="G1070" s="30"/>
    </row>
    <row r="1071" ht="12.75">
      <c r="G1071" s="30"/>
    </row>
    <row r="1072" ht="12.75">
      <c r="G1072" s="30"/>
    </row>
    <row r="1073" ht="12.75">
      <c r="G1073" s="30"/>
    </row>
    <row r="1074" ht="12.75">
      <c r="G1074" s="30"/>
    </row>
    <row r="1075" ht="12.75">
      <c r="G1075" s="30"/>
    </row>
    <row r="1076" ht="12.75">
      <c r="G1076" s="30"/>
    </row>
    <row r="1077" ht="12.75">
      <c r="G1077" s="30"/>
    </row>
    <row r="1078" ht="12.75">
      <c r="G1078" s="30"/>
    </row>
    <row r="1079" ht="12.75">
      <c r="G1079" s="30"/>
    </row>
    <row r="1080" ht="12.75">
      <c r="G1080" s="30"/>
    </row>
  </sheetData>
  <printOptions horizontalCentered="1"/>
  <pageMargins left="0" right="0" top="0.7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J. Gares</dc:creator>
  <cp:keywords/>
  <dc:description/>
  <cp:lastModifiedBy>EDG</cp:lastModifiedBy>
  <cp:lastPrinted>2004-02-14T13:54:01Z</cp:lastPrinted>
  <dcterms:created xsi:type="dcterms:W3CDTF">2001-11-27T18:02:04Z</dcterms:created>
  <dcterms:modified xsi:type="dcterms:W3CDTF">2006-07-15T17:22:50Z</dcterms:modified>
  <cp:category/>
  <cp:version/>
  <cp:contentType/>
  <cp:contentStatus/>
</cp:coreProperties>
</file>